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<sst xmlns="http://schemas.openxmlformats.org/spreadsheetml/2006/main" count="115" uniqueCount="74">
  <si>
    <t>(단위:천원)</t>
  </si>
  <si>
    <t>세   입</t>
  </si>
  <si>
    <t>세    출</t>
  </si>
  <si>
    <t>관</t>
  </si>
  <si>
    <t>항</t>
  </si>
  <si>
    <t>목</t>
  </si>
  <si>
    <t>2009년
예산액</t>
  </si>
  <si>
    <t>2010년 
예산액</t>
  </si>
  <si>
    <t>증감</t>
  </si>
  <si>
    <t>비고</t>
  </si>
  <si>
    <t>2010년
예산액</t>
  </si>
  <si>
    <t>총  계</t>
  </si>
  <si>
    <t>입소자
부담금
수   입</t>
  </si>
  <si>
    <t>입소비용
수입</t>
  </si>
  <si>
    <t>소계</t>
  </si>
  <si>
    <t>사무비</t>
  </si>
  <si>
    <t>계</t>
  </si>
  <si>
    <t>본인부담금수입</t>
  </si>
  <si>
    <t>인건비</t>
  </si>
  <si>
    <t>식재료비수입</t>
  </si>
  <si>
    <t>급여</t>
  </si>
  <si>
    <t>사업수입</t>
  </si>
  <si>
    <t>사업
수입</t>
  </si>
  <si>
    <t>상여금</t>
  </si>
  <si>
    <t>장기요양사업수입</t>
  </si>
  <si>
    <t>일용잡급</t>
  </si>
  <si>
    <t>과년도수입</t>
  </si>
  <si>
    <t>과년도
수입</t>
  </si>
  <si>
    <t>제수당</t>
  </si>
  <si>
    <t>퇴직금 및
 퇴직적립금</t>
  </si>
  <si>
    <t>경상보조금
수입</t>
  </si>
  <si>
    <t>사회보험부담비용</t>
  </si>
  <si>
    <t>기타후생경비</t>
  </si>
  <si>
    <t>운영비</t>
  </si>
  <si>
    <t>업무추진비</t>
  </si>
  <si>
    <t>생계비</t>
  </si>
  <si>
    <t>기관운영비</t>
  </si>
  <si>
    <t>후원금수입</t>
  </si>
  <si>
    <t>직책보조비</t>
  </si>
  <si>
    <t>회의비</t>
  </si>
  <si>
    <t>차입금</t>
  </si>
  <si>
    <t>요양기관차입금</t>
  </si>
  <si>
    <t>여비</t>
  </si>
  <si>
    <t>전입금</t>
  </si>
  <si>
    <t>수용비 및 수수료</t>
  </si>
  <si>
    <t>법인전입금</t>
  </si>
  <si>
    <t>공공요금</t>
  </si>
  <si>
    <t>이월금</t>
  </si>
  <si>
    <t>제세공과금</t>
  </si>
  <si>
    <t>전년도이월금</t>
  </si>
  <si>
    <t>차량비</t>
  </si>
  <si>
    <t>잡수입</t>
  </si>
  <si>
    <t>재산조성비</t>
  </si>
  <si>
    <t>이자수입</t>
  </si>
  <si>
    <t>시설비</t>
  </si>
  <si>
    <t>기타잡수입</t>
  </si>
  <si>
    <t>자산취득비</t>
  </si>
  <si>
    <t>시설장비유지비</t>
  </si>
  <si>
    <t>시설장비유지적립금</t>
  </si>
  <si>
    <t>사업비</t>
  </si>
  <si>
    <t>수용기관경비</t>
  </si>
  <si>
    <t>피복비</t>
  </si>
  <si>
    <t>의료비</t>
  </si>
  <si>
    <t>장의비</t>
  </si>
  <si>
    <t>연료비</t>
  </si>
  <si>
    <t>의료재활사업비</t>
  </si>
  <si>
    <t>생활복지사업비</t>
  </si>
  <si>
    <t>총무기획사업비</t>
  </si>
  <si>
    <t>상환금</t>
  </si>
  <si>
    <t>부채상환금</t>
  </si>
  <si>
    <t>요양급여원금
상환금</t>
  </si>
  <si>
    <t>잡지출</t>
  </si>
  <si>
    <t>예비비</t>
  </si>
  <si>
    <t>20010년  세입·세출 예산 개요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</si>
</sst>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돋움"/>
      <family val="3"/>
    </font>
    <font>
      <b/>
      <sz val="22"/>
      <name val="새굴림"/>
      <family val="1"/>
    </font>
    <font>
      <sz val="8"/>
      <name val="돋움"/>
      <family val="3"/>
    </font>
    <font>
      <b/>
      <sz val="14"/>
      <name val="새굴림"/>
      <family val="1"/>
    </font>
    <font>
      <b/>
      <sz val="11"/>
      <name val="새굴림"/>
      <family val="1"/>
    </font>
    <font>
      <sz val="11"/>
      <name val="새굴림"/>
      <family val="1"/>
    </font>
    <font>
      <b/>
      <sz val="11"/>
      <name val="굴림"/>
      <family val="3"/>
    </font>
    <font>
      <sz val="11"/>
      <name val="굴림"/>
      <family val="3"/>
    </font>
    <font>
      <sz val="10"/>
      <name val="새굴림"/>
      <family val="1"/>
    </font>
    <font>
      <sz val="10"/>
      <name val="굴림"/>
      <family val="3"/>
    </font>
    <font>
      <sz val="10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1" fontId="4" fillId="4" borderId="2" xfId="17" applyFont="1" applyFill="1" applyBorder="1" applyAlignment="1">
      <alignment horizontal="center" vertical="center"/>
    </xf>
    <xf numFmtId="41" fontId="4" fillId="4" borderId="3" xfId="17" applyFont="1" applyFill="1" applyBorder="1" applyAlignment="1">
      <alignment horizontal="center" vertical="center"/>
    </xf>
    <xf numFmtId="41" fontId="4" fillId="4" borderId="4" xfId="17" applyFont="1" applyFill="1" applyBorder="1" applyAlignment="1">
      <alignment horizontal="center" vertical="center"/>
    </xf>
    <xf numFmtId="41" fontId="4" fillId="4" borderId="5" xfId="17" applyFont="1" applyFill="1" applyBorder="1" applyAlignment="1">
      <alignment horizontal="center" vertical="center"/>
    </xf>
    <xf numFmtId="41" fontId="4" fillId="4" borderId="2" xfId="17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1" fontId="5" fillId="0" borderId="2" xfId="17" applyFont="1" applyFill="1" applyBorder="1" applyAlignment="1">
      <alignment horizontal="right" vertical="center"/>
    </xf>
    <xf numFmtId="41" fontId="7" fillId="0" borderId="2" xfId="17" applyFont="1" applyBorder="1" applyAlignment="1" quotePrefix="1">
      <alignment horizontal="right" vertical="center"/>
    </xf>
    <xf numFmtId="41" fontId="4" fillId="0" borderId="2" xfId="17" applyFont="1" applyFill="1" applyBorder="1" applyAlignment="1">
      <alignment horizontal="center" vertical="center"/>
    </xf>
    <xf numFmtId="41" fontId="5" fillId="0" borderId="7" xfId="17" applyFont="1" applyBorder="1" applyAlignment="1">
      <alignment horizontal="center" vertical="center"/>
    </xf>
    <xf numFmtId="41" fontId="5" fillId="0" borderId="3" xfId="17" applyFont="1" applyFill="1" applyBorder="1" applyAlignment="1">
      <alignment horizontal="center" vertical="center"/>
    </xf>
    <xf numFmtId="41" fontId="5" fillId="0" borderId="5" xfId="17" applyFont="1" applyFill="1" applyBorder="1" applyAlignment="1">
      <alignment horizontal="center" vertical="center"/>
    </xf>
    <xf numFmtId="41" fontId="5" fillId="0" borderId="2" xfId="17" applyFont="1" applyFill="1" applyBorder="1" applyAlignment="1" quotePrefix="1">
      <alignment horizontal="right" vertical="center"/>
    </xf>
    <xf numFmtId="41" fontId="4" fillId="0" borderId="2" xfId="17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7" fillId="0" borderId="2" xfId="17" applyFont="1" applyBorder="1" applyAlignment="1">
      <alignment horizontal="right" vertical="center"/>
    </xf>
    <xf numFmtId="41" fontId="5" fillId="0" borderId="9" xfId="17" applyFont="1" applyBorder="1" applyAlignment="1">
      <alignment horizontal="center" vertical="center"/>
    </xf>
    <xf numFmtId="41" fontId="5" fillId="0" borderId="6" xfId="17" applyFont="1" applyBorder="1" applyAlignment="1">
      <alignment horizontal="center" vertical="center"/>
    </xf>
    <xf numFmtId="41" fontId="5" fillId="0" borderId="5" xfId="17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5" fillId="0" borderId="8" xfId="17" applyFont="1" applyBorder="1" applyAlignment="1">
      <alignment horizontal="center" vertical="center"/>
    </xf>
    <xf numFmtId="41" fontId="5" fillId="0" borderId="2" xfId="17" applyFont="1" applyBorder="1" applyAlignment="1">
      <alignment horizontal="center" vertical="center"/>
    </xf>
    <xf numFmtId="41" fontId="5" fillId="0" borderId="2" xfId="17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8" fillId="0" borderId="2" xfId="17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1" fontId="5" fillId="0" borderId="2" xfId="17" applyFont="1" applyBorder="1" applyAlignment="1" quotePrefix="1">
      <alignment horizontal="right" vertical="center" shrinkToFit="1"/>
    </xf>
    <xf numFmtId="41" fontId="8" fillId="0" borderId="2" xfId="17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7" fillId="0" borderId="2" xfId="17" applyFont="1" applyBorder="1" applyAlignment="1">
      <alignment horizontal="center" vertical="center"/>
    </xf>
    <xf numFmtId="41" fontId="5" fillId="0" borderId="2" xfId="17" applyFont="1" applyBorder="1" applyAlignment="1" quotePrefix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41" fontId="5" fillId="0" borderId="6" xfId="17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5" fillId="0" borderId="10" xfId="17" applyFont="1" applyBorder="1" applyAlignment="1">
      <alignment horizontal="center" vertical="center"/>
    </xf>
    <xf numFmtId="41" fontId="7" fillId="0" borderId="6" xfId="17" applyFont="1" applyBorder="1" applyAlignment="1">
      <alignment horizontal="center" vertical="center"/>
    </xf>
    <xf numFmtId="41" fontId="5" fillId="0" borderId="2" xfId="17" applyFont="1" applyBorder="1" applyAlignment="1">
      <alignment horizontal="right" vertical="center" shrinkToFit="1"/>
    </xf>
    <xf numFmtId="41" fontId="7" fillId="0" borderId="8" xfId="17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9" fillId="0" borderId="2" xfId="17" applyFont="1" applyBorder="1" applyAlignment="1">
      <alignment horizontal="center" vertical="center"/>
    </xf>
    <xf numFmtId="41" fontId="5" fillId="0" borderId="11" xfId="17" applyFont="1" applyBorder="1" applyAlignment="1">
      <alignment horizontal="center" vertical="center"/>
    </xf>
    <xf numFmtId="41" fontId="7" fillId="0" borderId="10" xfId="17" applyFont="1" applyBorder="1" applyAlignment="1">
      <alignment horizontal="center" vertical="center"/>
    </xf>
    <xf numFmtId="41" fontId="5" fillId="0" borderId="7" xfId="17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1" fontId="5" fillId="0" borderId="10" xfId="17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1" fontId="7" fillId="0" borderId="10" xfId="17" applyFont="1" applyBorder="1" applyAlignment="1">
      <alignment horizontal="right" vertical="center"/>
    </xf>
    <xf numFmtId="41" fontId="5" fillId="0" borderId="10" xfId="17" applyFont="1" applyBorder="1" applyAlignment="1" quotePrefix="1">
      <alignment horizontal="right" vertical="center" shrinkToFit="1"/>
    </xf>
    <xf numFmtId="41" fontId="4" fillId="0" borderId="10" xfId="17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1" fontId="5" fillId="0" borderId="2" xfId="17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41" fontId="5" fillId="0" borderId="2" xfId="17" applyFont="1" applyBorder="1" applyAlignment="1" quotePrefix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41" fontId="7" fillId="0" borderId="3" xfId="17" applyFont="1" applyBorder="1" applyAlignment="1">
      <alignment horizontal="center" vertical="center"/>
    </xf>
    <xf numFmtId="41" fontId="7" fillId="0" borderId="5" xfId="17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1" fontId="0" fillId="0" borderId="2" xfId="17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1" fontId="0" fillId="0" borderId="0" xfId="17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A2" sqref="A2"/>
    </sheetView>
  </sheetViews>
  <sheetFormatPr defaultColWidth="8.88671875" defaultRowHeight="13.5"/>
  <cols>
    <col min="1" max="1" width="9.10546875" style="2" customWidth="1"/>
    <col min="2" max="2" width="8.77734375" style="2" customWidth="1"/>
    <col min="3" max="3" width="12.77734375" style="2" customWidth="1"/>
    <col min="4" max="4" width="14.21484375" style="2" customWidth="1"/>
    <col min="5" max="5" width="11.88671875" style="2" customWidth="1"/>
    <col min="6" max="6" width="9.5546875" style="2" customWidth="1"/>
    <col min="7" max="7" width="3.5546875" style="2" customWidth="1"/>
    <col min="8" max="8" width="9.77734375" style="3" customWidth="1"/>
    <col min="9" max="9" width="10.6640625" style="3" customWidth="1"/>
    <col min="10" max="10" width="14.4453125" style="2" customWidth="1"/>
    <col min="11" max="11" width="14.10546875" style="2" customWidth="1"/>
    <col min="12" max="12" width="12.4453125" style="2" customWidth="1"/>
    <col min="13" max="13" width="9.99609375" style="2" customWidth="1"/>
    <col min="14" max="14" width="3.10546875" style="2" customWidth="1"/>
    <col min="15" max="16384" width="8.88671875" style="2" customWidth="1"/>
  </cols>
  <sheetData>
    <row r="1" spans="1:14" ht="24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 customHeight="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7" t="s">
        <v>0</v>
      </c>
      <c r="N3" s="8"/>
    </row>
    <row r="4" spans="1:14" s="10" customFormat="1" ht="23.25" customHeight="1">
      <c r="A4" s="9" t="s">
        <v>1</v>
      </c>
      <c r="B4" s="9"/>
      <c r="C4" s="9"/>
      <c r="D4" s="9"/>
      <c r="E4" s="9"/>
      <c r="F4" s="9"/>
      <c r="G4" s="9"/>
      <c r="H4" s="9" t="s">
        <v>2</v>
      </c>
      <c r="I4" s="9"/>
      <c r="J4" s="9"/>
      <c r="K4" s="9"/>
      <c r="L4" s="9"/>
      <c r="M4" s="9"/>
      <c r="N4" s="9"/>
    </row>
    <row r="5" spans="1:14" s="13" customFormat="1" ht="27">
      <c r="A5" s="11" t="s">
        <v>3</v>
      </c>
      <c r="B5" s="11" t="s">
        <v>4</v>
      </c>
      <c r="C5" s="11" t="s">
        <v>5</v>
      </c>
      <c r="D5" s="12" t="s">
        <v>6</v>
      </c>
      <c r="E5" s="12" t="s">
        <v>7</v>
      </c>
      <c r="F5" s="11" t="s">
        <v>8</v>
      </c>
      <c r="G5" s="11" t="s">
        <v>9</v>
      </c>
      <c r="H5" s="11" t="s">
        <v>3</v>
      </c>
      <c r="I5" s="11" t="s">
        <v>4</v>
      </c>
      <c r="J5" s="11" t="s">
        <v>5</v>
      </c>
      <c r="K5" s="12" t="s">
        <v>6</v>
      </c>
      <c r="L5" s="12" t="s">
        <v>10</v>
      </c>
      <c r="M5" s="11" t="s">
        <v>8</v>
      </c>
      <c r="N5" s="11" t="s">
        <v>9</v>
      </c>
    </row>
    <row r="6" spans="1:14" s="13" customFormat="1" ht="22.5" customHeight="1">
      <c r="A6" s="14" t="s">
        <v>11</v>
      </c>
      <c r="B6" s="15"/>
      <c r="C6" s="16"/>
      <c r="D6" s="17">
        <f>D7+D10+D12+D14+D18+D20+D22+D24+D26</f>
        <v>1000706</v>
      </c>
      <c r="E6" s="17">
        <f>E7+E10+E12+E14+E18+E20+E22+E24+E26</f>
        <v>1136343</v>
      </c>
      <c r="F6" s="17">
        <f>F7+F10+F12+F14+F18+F20+F22+F24+F26</f>
        <v>135637</v>
      </c>
      <c r="G6" s="17"/>
      <c r="H6" s="18" t="s">
        <v>11</v>
      </c>
      <c r="I6" s="19"/>
      <c r="J6" s="20"/>
      <c r="K6" s="21">
        <f>K7+K26+K31+K43+K45+K47</f>
        <v>1000706</v>
      </c>
      <c r="L6" s="21">
        <f>L7+L26+L31+L43+L45+L47</f>
        <v>1136343</v>
      </c>
      <c r="M6" s="21">
        <f>M7+M26+M31+M43+M45+M47</f>
        <v>135637</v>
      </c>
      <c r="N6" s="21"/>
    </row>
    <row r="7" spans="1:14" s="13" customFormat="1" ht="23.25" customHeight="1">
      <c r="A7" s="22" t="s">
        <v>12</v>
      </c>
      <c r="B7" s="22" t="s">
        <v>13</v>
      </c>
      <c r="C7" s="23" t="s">
        <v>14</v>
      </c>
      <c r="D7" s="24">
        <f>SUM(D8:D9)</f>
        <v>84286</v>
      </c>
      <c r="E7" s="24">
        <f>SUM(E8:E9)</f>
        <v>99415</v>
      </c>
      <c r="F7" s="25">
        <f aca="true" t="shared" si="0" ref="F7:F20">E7-D7</f>
        <v>15129</v>
      </c>
      <c r="G7" s="26"/>
      <c r="H7" s="27" t="s">
        <v>15</v>
      </c>
      <c r="I7" s="28" t="s">
        <v>16</v>
      </c>
      <c r="J7" s="29"/>
      <c r="K7" s="24">
        <f>K8+K16+K20</f>
        <v>673036</v>
      </c>
      <c r="L7" s="24">
        <f>L8+L16+L20</f>
        <v>802011</v>
      </c>
      <c r="M7" s="30">
        <f>L7-K7</f>
        <v>128975</v>
      </c>
      <c r="N7" s="31"/>
    </row>
    <row r="8" spans="1:14" s="13" customFormat="1" ht="22.5" customHeight="1">
      <c r="A8" s="32"/>
      <c r="B8" s="33"/>
      <c r="C8" s="34" t="s">
        <v>17</v>
      </c>
      <c r="D8" s="35">
        <v>41356</v>
      </c>
      <c r="E8" s="35">
        <v>47860</v>
      </c>
      <c r="F8" s="25">
        <f t="shared" si="0"/>
        <v>6504</v>
      </c>
      <c r="G8" s="26"/>
      <c r="H8" s="36"/>
      <c r="I8" s="37" t="s">
        <v>18</v>
      </c>
      <c r="J8" s="38" t="s">
        <v>14</v>
      </c>
      <c r="K8" s="24">
        <f>SUM(K9:K15)</f>
        <v>614960</v>
      </c>
      <c r="L8" s="24">
        <f>SUM(L9:L15)</f>
        <v>741311</v>
      </c>
      <c r="M8" s="24">
        <f>SUM(M9:M15)</f>
        <v>126351</v>
      </c>
      <c r="N8" s="24"/>
    </row>
    <row r="9" spans="1:14" s="13" customFormat="1" ht="22.5" customHeight="1">
      <c r="A9" s="39"/>
      <c r="B9" s="40"/>
      <c r="C9" s="34" t="s">
        <v>19</v>
      </c>
      <c r="D9" s="35">
        <v>42930</v>
      </c>
      <c r="E9" s="35">
        <v>51555</v>
      </c>
      <c r="F9" s="25">
        <f t="shared" si="0"/>
        <v>8625</v>
      </c>
      <c r="G9" s="26"/>
      <c r="H9" s="36"/>
      <c r="I9" s="41"/>
      <c r="J9" s="42" t="s">
        <v>20</v>
      </c>
      <c r="K9" s="43">
        <v>279701</v>
      </c>
      <c r="L9" s="43">
        <v>326256</v>
      </c>
      <c r="M9" s="43">
        <f aca="true" t="shared" si="1" ref="M9:M19">L9-K9</f>
        <v>46555</v>
      </c>
      <c r="N9" s="43"/>
    </row>
    <row r="10" spans="1:14" s="13" customFormat="1" ht="22.5" customHeight="1">
      <c r="A10" s="44" t="s">
        <v>21</v>
      </c>
      <c r="B10" s="45" t="s">
        <v>22</v>
      </c>
      <c r="C10" s="34" t="s">
        <v>14</v>
      </c>
      <c r="D10" s="35">
        <f>D11</f>
        <v>254155</v>
      </c>
      <c r="E10" s="35">
        <f>E11</f>
        <v>371115</v>
      </c>
      <c r="F10" s="35">
        <f t="shared" si="0"/>
        <v>116960</v>
      </c>
      <c r="G10" s="26"/>
      <c r="H10" s="36"/>
      <c r="I10" s="41"/>
      <c r="J10" s="42" t="s">
        <v>23</v>
      </c>
      <c r="K10" s="43">
        <v>100582</v>
      </c>
      <c r="L10" s="43">
        <v>126045</v>
      </c>
      <c r="M10" s="43">
        <f t="shared" si="1"/>
        <v>25463</v>
      </c>
      <c r="N10" s="43"/>
    </row>
    <row r="11" spans="1:14" s="13" customFormat="1" ht="22.5" customHeight="1">
      <c r="A11" s="40"/>
      <c r="B11" s="46"/>
      <c r="C11" s="47" t="s">
        <v>24</v>
      </c>
      <c r="D11" s="35">
        <v>254155</v>
      </c>
      <c r="E11" s="35">
        <v>371115</v>
      </c>
      <c r="F11" s="35">
        <f t="shared" si="0"/>
        <v>116960</v>
      </c>
      <c r="G11" s="26"/>
      <c r="H11" s="36"/>
      <c r="I11" s="41"/>
      <c r="J11" s="42" t="s">
        <v>25</v>
      </c>
      <c r="K11" s="43">
        <v>0</v>
      </c>
      <c r="L11" s="43">
        <v>2700</v>
      </c>
      <c r="M11" s="43">
        <f t="shared" si="1"/>
        <v>2700</v>
      </c>
      <c r="N11" s="43"/>
    </row>
    <row r="12" spans="1:14" s="13" customFormat="1" ht="22.5" customHeight="1">
      <c r="A12" s="48" t="s">
        <v>26</v>
      </c>
      <c r="B12" s="22" t="s">
        <v>27</v>
      </c>
      <c r="C12" s="47" t="s">
        <v>14</v>
      </c>
      <c r="D12" s="35">
        <f>D13</f>
        <v>19692</v>
      </c>
      <c r="E12" s="35">
        <f>E13</f>
        <v>21332</v>
      </c>
      <c r="F12" s="35">
        <f t="shared" si="0"/>
        <v>1640</v>
      </c>
      <c r="G12" s="26"/>
      <c r="H12" s="36"/>
      <c r="I12" s="41"/>
      <c r="J12" s="42" t="s">
        <v>28</v>
      </c>
      <c r="K12" s="43">
        <v>142495</v>
      </c>
      <c r="L12" s="43">
        <v>148813</v>
      </c>
      <c r="M12" s="43">
        <f t="shared" si="1"/>
        <v>6318</v>
      </c>
      <c r="N12" s="43"/>
    </row>
    <row r="13" spans="1:14" s="13" customFormat="1" ht="22.5" customHeight="1">
      <c r="A13" s="49"/>
      <c r="B13" s="40"/>
      <c r="C13" s="34" t="s">
        <v>26</v>
      </c>
      <c r="D13" s="43">
        <v>19692</v>
      </c>
      <c r="E13" s="43">
        <v>21332</v>
      </c>
      <c r="F13" s="35">
        <f t="shared" si="0"/>
        <v>1640</v>
      </c>
      <c r="G13" s="26"/>
      <c r="H13" s="36"/>
      <c r="I13" s="41"/>
      <c r="J13" s="50" t="s">
        <v>29</v>
      </c>
      <c r="K13" s="43">
        <v>41704</v>
      </c>
      <c r="L13" s="43">
        <v>47648</v>
      </c>
      <c r="M13" s="43">
        <f t="shared" si="1"/>
        <v>5944</v>
      </c>
      <c r="N13" s="43"/>
    </row>
    <row r="14" spans="1:14" s="13" customFormat="1" ht="26.25" customHeight="1">
      <c r="A14" s="48"/>
      <c r="B14" s="51" t="s">
        <v>30</v>
      </c>
      <c r="C14" s="34" t="s">
        <v>14</v>
      </c>
      <c r="D14" s="43">
        <f>SUM(D15:D17)</f>
        <v>428700</v>
      </c>
      <c r="E14" s="43">
        <f>SUM(E15:E17)</f>
        <v>485627</v>
      </c>
      <c r="F14" s="52">
        <f t="shared" si="0"/>
        <v>56927</v>
      </c>
      <c r="G14" s="26"/>
      <c r="H14" s="36"/>
      <c r="I14" s="41"/>
      <c r="J14" s="53" t="s">
        <v>31</v>
      </c>
      <c r="K14" s="43">
        <v>42115</v>
      </c>
      <c r="L14" s="43">
        <v>63024</v>
      </c>
      <c r="M14" s="43">
        <f t="shared" si="1"/>
        <v>20909</v>
      </c>
      <c r="N14" s="43"/>
    </row>
    <row r="15" spans="1:14" s="13" customFormat="1" ht="26.25" customHeight="1">
      <c r="A15" s="54"/>
      <c r="B15" s="55"/>
      <c r="C15" s="56" t="s">
        <v>18</v>
      </c>
      <c r="D15" s="43">
        <v>47400</v>
      </c>
      <c r="E15" s="43">
        <v>55800</v>
      </c>
      <c r="F15" s="52">
        <f t="shared" si="0"/>
        <v>8400</v>
      </c>
      <c r="G15" s="26"/>
      <c r="H15" s="36"/>
      <c r="I15" s="41"/>
      <c r="J15" s="57" t="s">
        <v>32</v>
      </c>
      <c r="K15" s="43">
        <v>8363</v>
      </c>
      <c r="L15" s="43">
        <v>26825</v>
      </c>
      <c r="M15" s="43">
        <f t="shared" si="1"/>
        <v>18462</v>
      </c>
      <c r="N15" s="43"/>
    </row>
    <row r="16" spans="1:14" s="13" customFormat="1" ht="26.25" customHeight="1">
      <c r="A16" s="54"/>
      <c r="B16" s="55"/>
      <c r="C16" s="56" t="s">
        <v>33</v>
      </c>
      <c r="D16" s="35">
        <v>287738</v>
      </c>
      <c r="E16" s="35">
        <v>350154</v>
      </c>
      <c r="F16" s="52">
        <f t="shared" si="0"/>
        <v>62416</v>
      </c>
      <c r="G16" s="26"/>
      <c r="H16" s="36"/>
      <c r="I16" s="37" t="s">
        <v>34</v>
      </c>
      <c r="J16" s="42" t="s">
        <v>14</v>
      </c>
      <c r="K16" s="43">
        <f>SUM(K17:K19)</f>
        <v>2138</v>
      </c>
      <c r="L16" s="43">
        <f>SUM(L17:L19)</f>
        <v>2640</v>
      </c>
      <c r="M16" s="58">
        <f t="shared" si="1"/>
        <v>502</v>
      </c>
      <c r="N16" s="43"/>
    </row>
    <row r="17" spans="1:14" s="13" customFormat="1" ht="26.25" customHeight="1">
      <c r="A17" s="49"/>
      <c r="B17" s="59"/>
      <c r="C17" s="56" t="s">
        <v>35</v>
      </c>
      <c r="D17" s="35">
        <v>93562</v>
      </c>
      <c r="E17" s="35">
        <v>79673</v>
      </c>
      <c r="F17" s="52">
        <f t="shared" si="0"/>
        <v>-13889</v>
      </c>
      <c r="G17" s="26"/>
      <c r="H17" s="36"/>
      <c r="I17" s="41"/>
      <c r="J17" s="57" t="s">
        <v>36</v>
      </c>
      <c r="K17" s="43">
        <v>0</v>
      </c>
      <c r="L17" s="43">
        <v>200</v>
      </c>
      <c r="M17" s="58">
        <f t="shared" si="1"/>
        <v>200</v>
      </c>
      <c r="N17" s="43"/>
    </row>
    <row r="18" spans="1:14" s="13" customFormat="1" ht="26.25" customHeight="1">
      <c r="A18" s="60"/>
      <c r="B18" s="61" t="s">
        <v>37</v>
      </c>
      <c r="C18" s="56" t="s">
        <v>14</v>
      </c>
      <c r="D18" s="35">
        <f>D19</f>
        <v>87028</v>
      </c>
      <c r="E18" s="35">
        <f>E19</f>
        <v>60000</v>
      </c>
      <c r="F18" s="52">
        <f t="shared" si="0"/>
        <v>-27028</v>
      </c>
      <c r="G18" s="26"/>
      <c r="H18" s="36"/>
      <c r="I18" s="41"/>
      <c r="J18" s="57" t="s">
        <v>38</v>
      </c>
      <c r="K18" s="43">
        <v>2040</v>
      </c>
      <c r="L18" s="43">
        <v>2040</v>
      </c>
      <c r="M18" s="58">
        <f t="shared" si="1"/>
        <v>0</v>
      </c>
      <c r="N18" s="43"/>
    </row>
    <row r="19" spans="1:14" s="13" customFormat="1" ht="26.25" customHeight="1">
      <c r="A19" s="62"/>
      <c r="B19" s="63"/>
      <c r="C19" s="42" t="s">
        <v>37</v>
      </c>
      <c r="D19" s="43">
        <v>87028</v>
      </c>
      <c r="E19" s="43">
        <v>60000</v>
      </c>
      <c r="F19" s="52">
        <f t="shared" si="0"/>
        <v>-27028</v>
      </c>
      <c r="G19" s="26"/>
      <c r="H19" s="36"/>
      <c r="I19" s="41"/>
      <c r="J19" s="57" t="s">
        <v>39</v>
      </c>
      <c r="K19" s="35">
        <v>98</v>
      </c>
      <c r="L19" s="35">
        <v>400</v>
      </c>
      <c r="M19" s="58">
        <f t="shared" si="1"/>
        <v>302</v>
      </c>
      <c r="N19" s="43"/>
    </row>
    <row r="20" spans="1:14" s="13" customFormat="1" ht="26.25" customHeight="1">
      <c r="A20" s="44" t="s">
        <v>40</v>
      </c>
      <c r="B20" s="44" t="s">
        <v>40</v>
      </c>
      <c r="C20" s="42" t="s">
        <v>14</v>
      </c>
      <c r="D20" s="43">
        <f>D21</f>
        <v>0</v>
      </c>
      <c r="E20" s="43">
        <f>E21</f>
        <v>0</v>
      </c>
      <c r="F20" s="52">
        <f t="shared" si="0"/>
        <v>0</v>
      </c>
      <c r="G20" s="26"/>
      <c r="H20" s="36"/>
      <c r="I20" s="64" t="s">
        <v>33</v>
      </c>
      <c r="J20" s="57" t="s">
        <v>14</v>
      </c>
      <c r="K20" s="35">
        <f>SUM(K21:K25)</f>
        <v>55938</v>
      </c>
      <c r="L20" s="35">
        <f>SUM(L21:L25)</f>
        <v>58060</v>
      </c>
      <c r="M20" s="58">
        <f>SUM(M21:M25)</f>
        <v>2122</v>
      </c>
      <c r="N20" s="43"/>
    </row>
    <row r="21" spans="1:14" s="13" customFormat="1" ht="22.5" customHeight="1">
      <c r="A21" s="40"/>
      <c r="B21" s="40"/>
      <c r="C21" s="34" t="s">
        <v>41</v>
      </c>
      <c r="D21" s="65">
        <v>0</v>
      </c>
      <c r="E21" s="65">
        <v>0</v>
      </c>
      <c r="F21" s="52"/>
      <c r="G21" s="26"/>
      <c r="H21" s="36"/>
      <c r="I21" s="66"/>
      <c r="J21" s="57" t="s">
        <v>42</v>
      </c>
      <c r="K21" s="35">
        <v>200</v>
      </c>
      <c r="L21" s="35">
        <v>870</v>
      </c>
      <c r="M21" s="58">
        <f>L21-K21</f>
        <v>670</v>
      </c>
      <c r="N21" s="35"/>
    </row>
    <row r="22" spans="1:14" s="13" customFormat="1" ht="22.5" customHeight="1">
      <c r="A22" s="67" t="s">
        <v>43</v>
      </c>
      <c r="B22" s="67" t="s">
        <v>43</v>
      </c>
      <c r="C22" s="34" t="s">
        <v>14</v>
      </c>
      <c r="D22" s="65">
        <f>D23</f>
        <v>14400</v>
      </c>
      <c r="E22" s="65">
        <f>E23</f>
        <v>14400</v>
      </c>
      <c r="F22" s="52">
        <f aca="true" t="shared" si="2" ref="F22:F28">E22-D22</f>
        <v>0</v>
      </c>
      <c r="G22" s="26"/>
      <c r="H22" s="36"/>
      <c r="I22" s="66"/>
      <c r="J22" s="68" t="s">
        <v>44</v>
      </c>
      <c r="K22" s="35">
        <v>16910</v>
      </c>
      <c r="L22" s="35">
        <v>7400</v>
      </c>
      <c r="M22" s="58">
        <f>L22-K22</f>
        <v>-9510</v>
      </c>
      <c r="N22" s="35"/>
    </row>
    <row r="23" spans="1:14" s="13" customFormat="1" ht="22.5" customHeight="1">
      <c r="A23" s="46"/>
      <c r="B23" s="46"/>
      <c r="C23" s="56" t="s">
        <v>45</v>
      </c>
      <c r="D23" s="65">
        <v>14400</v>
      </c>
      <c r="E23" s="65">
        <v>14400</v>
      </c>
      <c r="F23" s="52">
        <f t="shared" si="2"/>
        <v>0</v>
      </c>
      <c r="G23" s="26"/>
      <c r="H23" s="36"/>
      <c r="I23" s="66"/>
      <c r="J23" s="57" t="s">
        <v>46</v>
      </c>
      <c r="K23" s="35">
        <v>26306</v>
      </c>
      <c r="L23" s="35">
        <v>29700</v>
      </c>
      <c r="M23" s="58">
        <f>L23-K23</f>
        <v>3394</v>
      </c>
      <c r="N23" s="35"/>
    </row>
    <row r="24" spans="1:14" s="13" customFormat="1" ht="22.5" customHeight="1">
      <c r="A24" s="44" t="s">
        <v>47</v>
      </c>
      <c r="B24" s="44" t="s">
        <v>47</v>
      </c>
      <c r="C24" s="56" t="s">
        <v>14</v>
      </c>
      <c r="D24" s="65">
        <f>D25</f>
        <v>96411</v>
      </c>
      <c r="E24" s="65">
        <f>E25</f>
        <v>78454</v>
      </c>
      <c r="F24" s="52">
        <f t="shared" si="2"/>
        <v>-17957</v>
      </c>
      <c r="G24" s="26"/>
      <c r="H24" s="36"/>
      <c r="I24" s="66"/>
      <c r="J24" s="57" t="s">
        <v>48</v>
      </c>
      <c r="K24" s="35">
        <v>8951</v>
      </c>
      <c r="L24" s="35">
        <v>14090</v>
      </c>
      <c r="M24" s="58">
        <f>L24-K24</f>
        <v>5139</v>
      </c>
      <c r="N24" s="35"/>
    </row>
    <row r="25" spans="1:14" s="13" customFormat="1" ht="22.5" customHeight="1">
      <c r="A25" s="40"/>
      <c r="B25" s="40"/>
      <c r="C25" s="34" t="s">
        <v>49</v>
      </c>
      <c r="D25" s="65">
        <v>96411</v>
      </c>
      <c r="E25" s="65">
        <v>78454</v>
      </c>
      <c r="F25" s="52">
        <f t="shared" si="2"/>
        <v>-17957</v>
      </c>
      <c r="G25" s="26"/>
      <c r="H25" s="69"/>
      <c r="I25" s="70"/>
      <c r="J25" s="57" t="s">
        <v>50</v>
      </c>
      <c r="K25" s="35">
        <v>3571</v>
      </c>
      <c r="L25" s="35">
        <v>6000</v>
      </c>
      <c r="M25" s="58">
        <f>L25-K25</f>
        <v>2429</v>
      </c>
      <c r="N25" s="35"/>
    </row>
    <row r="26" spans="1:14" s="13" customFormat="1" ht="22.5" customHeight="1">
      <c r="A26" s="34" t="s">
        <v>51</v>
      </c>
      <c r="B26" s="34" t="s">
        <v>51</v>
      </c>
      <c r="C26" s="34" t="s">
        <v>14</v>
      </c>
      <c r="D26" s="65">
        <f>SUM(D27:D28)</f>
        <v>16034</v>
      </c>
      <c r="E26" s="65">
        <f>SUM(E27:E28)</f>
        <v>6000</v>
      </c>
      <c r="F26" s="52">
        <f t="shared" si="2"/>
        <v>-10034</v>
      </c>
      <c r="H26" s="71" t="s">
        <v>52</v>
      </c>
      <c r="I26" s="72" t="s">
        <v>16</v>
      </c>
      <c r="J26" s="72"/>
      <c r="K26" s="35">
        <f>SUM(K27:K30)</f>
        <v>108372</v>
      </c>
      <c r="L26" s="35">
        <f>SUM(L27:L30)</f>
        <v>75650</v>
      </c>
      <c r="M26" s="58">
        <f>SUM(M27:M30)</f>
        <v>-32722</v>
      </c>
      <c r="N26" s="35"/>
    </row>
    <row r="27" spans="1:14" s="13" customFormat="1" ht="22.5" customHeight="1">
      <c r="A27" s="73"/>
      <c r="B27" s="73"/>
      <c r="C27" s="70" t="s">
        <v>53</v>
      </c>
      <c r="D27" s="74">
        <v>1337</v>
      </c>
      <c r="E27" s="74">
        <v>1000</v>
      </c>
      <c r="F27" s="52">
        <f t="shared" si="2"/>
        <v>-337</v>
      </c>
      <c r="G27" s="26"/>
      <c r="H27" s="41"/>
      <c r="I27" s="75" t="s">
        <v>54</v>
      </c>
      <c r="J27" s="75" t="s">
        <v>54</v>
      </c>
      <c r="K27" s="35">
        <v>10613</v>
      </c>
      <c r="L27" s="35">
        <v>24480</v>
      </c>
      <c r="M27" s="58">
        <f>L27-K27</f>
        <v>13867</v>
      </c>
      <c r="N27" s="35"/>
    </row>
    <row r="28" spans="1:14" s="13" customFormat="1" ht="22.5" customHeight="1">
      <c r="A28" s="73"/>
      <c r="B28" s="73"/>
      <c r="C28" s="73" t="s">
        <v>55</v>
      </c>
      <c r="D28" s="76">
        <v>14697</v>
      </c>
      <c r="E28" s="76">
        <v>5000</v>
      </c>
      <c r="F28" s="77">
        <f t="shared" si="2"/>
        <v>-9697</v>
      </c>
      <c r="G28" s="78"/>
      <c r="H28" s="66"/>
      <c r="I28" s="66"/>
      <c r="J28" s="70" t="s">
        <v>56</v>
      </c>
      <c r="K28" s="76">
        <v>33193</v>
      </c>
      <c r="L28" s="76">
        <v>1600</v>
      </c>
      <c r="M28" s="58">
        <f>L28-K28</f>
        <v>-31593</v>
      </c>
      <c r="N28" s="76"/>
    </row>
    <row r="29" spans="1:14" s="13" customFormat="1" ht="22.5" customHeight="1">
      <c r="A29" s="79"/>
      <c r="B29" s="79"/>
      <c r="C29" s="34"/>
      <c r="D29" s="42"/>
      <c r="E29" s="42"/>
      <c r="F29" s="80"/>
      <c r="G29" s="57"/>
      <c r="H29" s="66"/>
      <c r="I29" s="66"/>
      <c r="J29" s="81" t="s">
        <v>57</v>
      </c>
      <c r="K29" s="35">
        <v>34566</v>
      </c>
      <c r="L29" s="35">
        <v>9570</v>
      </c>
      <c r="M29" s="58">
        <f>L29-K29</f>
        <v>-24996</v>
      </c>
      <c r="N29" s="35"/>
    </row>
    <row r="30" spans="1:14" s="13" customFormat="1" ht="22.5" customHeight="1">
      <c r="A30" s="81"/>
      <c r="B30" s="42"/>
      <c r="C30" s="42"/>
      <c r="D30" s="42"/>
      <c r="E30" s="42"/>
      <c r="F30" s="82"/>
      <c r="G30" s="42"/>
      <c r="H30" s="70"/>
      <c r="I30" s="70"/>
      <c r="J30" s="83" t="s">
        <v>58</v>
      </c>
      <c r="K30" s="35">
        <v>30000</v>
      </c>
      <c r="L30" s="35">
        <v>40000</v>
      </c>
      <c r="M30" s="58">
        <f>L30-K30</f>
        <v>10000</v>
      </c>
      <c r="N30" s="35"/>
    </row>
    <row r="31" spans="1:14" s="13" customFormat="1" ht="22.5" customHeight="1">
      <c r="A31" s="81"/>
      <c r="B31" s="81"/>
      <c r="C31" s="81"/>
      <c r="D31" s="57"/>
      <c r="E31" s="57"/>
      <c r="F31" s="80"/>
      <c r="G31" s="42"/>
      <c r="H31" s="48" t="s">
        <v>59</v>
      </c>
      <c r="I31" s="84" t="s">
        <v>16</v>
      </c>
      <c r="J31" s="85"/>
      <c r="K31" s="35">
        <f>K32+K39</f>
        <v>129329</v>
      </c>
      <c r="L31" s="35">
        <f>L32+L39</f>
        <v>161173</v>
      </c>
      <c r="M31" s="35">
        <f>M32+M39</f>
        <v>31844</v>
      </c>
      <c r="N31" s="35"/>
    </row>
    <row r="32" spans="1:14" s="13" customFormat="1" ht="22.5" customHeight="1">
      <c r="A32" s="81"/>
      <c r="B32" s="57"/>
      <c r="C32" s="57"/>
      <c r="D32" s="81"/>
      <c r="E32" s="81"/>
      <c r="F32" s="81"/>
      <c r="G32" s="57"/>
      <c r="H32" s="54"/>
      <c r="I32" s="86" t="s">
        <v>33</v>
      </c>
      <c r="J32" s="81" t="s">
        <v>14</v>
      </c>
      <c r="K32" s="35">
        <f>SUM(K33:K38)</f>
        <v>116165</v>
      </c>
      <c r="L32" s="35">
        <f>SUM(L33:L38)</f>
        <v>126527</v>
      </c>
      <c r="M32" s="35">
        <f>SUM(M33:M38)</f>
        <v>10362</v>
      </c>
      <c r="N32" s="35"/>
    </row>
    <row r="33" spans="1:14" s="13" customFormat="1" ht="22.5" customHeight="1">
      <c r="A33" s="81"/>
      <c r="B33" s="81"/>
      <c r="C33" s="81"/>
      <c r="D33" s="81"/>
      <c r="E33" s="81"/>
      <c r="F33" s="81"/>
      <c r="G33" s="81"/>
      <c r="H33" s="54"/>
      <c r="I33" s="87"/>
      <c r="J33" s="81" t="s">
        <v>35</v>
      </c>
      <c r="K33" s="35">
        <v>76757</v>
      </c>
      <c r="L33" s="35">
        <v>87327</v>
      </c>
      <c r="M33" s="58">
        <f aca="true" t="shared" si="3" ref="M33:M48">L33-K33</f>
        <v>10570</v>
      </c>
      <c r="N33" s="35"/>
    </row>
    <row r="34" spans="1:14" s="13" customFormat="1" ht="22.5" customHeight="1">
      <c r="A34" s="81"/>
      <c r="B34" s="81"/>
      <c r="C34" s="81"/>
      <c r="D34" s="81"/>
      <c r="E34" s="81"/>
      <c r="F34" s="81"/>
      <c r="G34" s="81"/>
      <c r="H34" s="54"/>
      <c r="I34" s="87"/>
      <c r="J34" s="81" t="s">
        <v>60</v>
      </c>
      <c r="K34" s="88">
        <v>4469</v>
      </c>
      <c r="L34" s="88">
        <v>6000</v>
      </c>
      <c r="M34" s="58">
        <f t="shared" si="3"/>
        <v>1531</v>
      </c>
      <c r="N34" s="88"/>
    </row>
    <row r="35" spans="1:14" s="13" customFormat="1" ht="22.5" customHeight="1">
      <c r="A35" s="81"/>
      <c r="B35" s="81"/>
      <c r="C35" s="81"/>
      <c r="D35" s="81"/>
      <c r="E35" s="81"/>
      <c r="F35" s="81"/>
      <c r="G35" s="81"/>
      <c r="H35" s="54"/>
      <c r="I35" s="87"/>
      <c r="J35" s="81" t="s">
        <v>61</v>
      </c>
      <c r="K35" s="88">
        <v>4071</v>
      </c>
      <c r="L35" s="88">
        <v>3600</v>
      </c>
      <c r="M35" s="58">
        <f t="shared" si="3"/>
        <v>-471</v>
      </c>
      <c r="N35" s="88"/>
    </row>
    <row r="36" spans="1:14" s="13" customFormat="1" ht="22.5" customHeight="1">
      <c r="A36" s="81"/>
      <c r="B36" s="81"/>
      <c r="C36" s="81"/>
      <c r="D36" s="81"/>
      <c r="E36" s="81"/>
      <c r="F36" s="81"/>
      <c r="G36" s="81"/>
      <c r="H36" s="54"/>
      <c r="I36" s="87"/>
      <c r="J36" s="81" t="s">
        <v>62</v>
      </c>
      <c r="K36" s="88">
        <v>1916</v>
      </c>
      <c r="L36" s="88">
        <v>0</v>
      </c>
      <c r="M36" s="58">
        <f t="shared" si="3"/>
        <v>-1916</v>
      </c>
      <c r="N36" s="88"/>
    </row>
    <row r="37" spans="1:14" s="13" customFormat="1" ht="22.5" customHeight="1">
      <c r="A37" s="81"/>
      <c r="B37" s="81"/>
      <c r="C37" s="81"/>
      <c r="D37" s="81"/>
      <c r="E37" s="81"/>
      <c r="F37" s="81"/>
      <c r="G37" s="81"/>
      <c r="H37" s="54"/>
      <c r="I37" s="87"/>
      <c r="J37" s="81" t="s">
        <v>63</v>
      </c>
      <c r="K37" s="88">
        <v>3831</v>
      </c>
      <c r="L37" s="88">
        <v>3000</v>
      </c>
      <c r="M37" s="58">
        <f t="shared" si="3"/>
        <v>-831</v>
      </c>
      <c r="N37" s="88"/>
    </row>
    <row r="38" spans="1:14" s="13" customFormat="1" ht="22.5" customHeight="1">
      <c r="A38" s="81"/>
      <c r="B38" s="81"/>
      <c r="C38" s="81"/>
      <c r="D38" s="81"/>
      <c r="E38" s="81"/>
      <c r="F38" s="81"/>
      <c r="G38" s="81"/>
      <c r="H38" s="54"/>
      <c r="I38" s="89"/>
      <c r="J38" s="81" t="s">
        <v>64</v>
      </c>
      <c r="K38" s="88">
        <v>25121</v>
      </c>
      <c r="L38" s="88">
        <v>26600</v>
      </c>
      <c r="M38" s="58">
        <f t="shared" si="3"/>
        <v>1479</v>
      </c>
      <c r="N38" s="88"/>
    </row>
    <row r="39" spans="1:14" s="13" customFormat="1" ht="22.5" customHeight="1">
      <c r="A39" s="81"/>
      <c r="B39" s="81"/>
      <c r="C39" s="81"/>
      <c r="D39" s="81"/>
      <c r="E39" s="81"/>
      <c r="F39" s="81"/>
      <c r="G39" s="81"/>
      <c r="H39" s="54"/>
      <c r="I39" s="86" t="s">
        <v>59</v>
      </c>
      <c r="J39" s="81" t="s">
        <v>14</v>
      </c>
      <c r="K39" s="88">
        <f>SUM(K40:K42)</f>
        <v>13164</v>
      </c>
      <c r="L39" s="88">
        <f>SUM(L40:L42)</f>
        <v>34646</v>
      </c>
      <c r="M39" s="88">
        <f t="shared" si="3"/>
        <v>21482</v>
      </c>
      <c r="N39" s="88"/>
    </row>
    <row r="40" spans="1:14" s="13" customFormat="1" ht="22.5" customHeight="1">
      <c r="A40" s="81"/>
      <c r="B40" s="81"/>
      <c r="C40" s="81"/>
      <c r="D40" s="81"/>
      <c r="E40" s="81"/>
      <c r="F40" s="81"/>
      <c r="G40" s="81"/>
      <c r="H40" s="54"/>
      <c r="I40" s="87"/>
      <c r="J40" s="81" t="s">
        <v>65</v>
      </c>
      <c r="K40" s="88">
        <v>530</v>
      </c>
      <c r="L40" s="88">
        <v>2756</v>
      </c>
      <c r="M40" s="88">
        <f t="shared" si="3"/>
        <v>2226</v>
      </c>
      <c r="N40" s="88"/>
    </row>
    <row r="41" spans="1:14" s="13" customFormat="1" ht="22.5" customHeight="1">
      <c r="A41" s="81"/>
      <c r="B41" s="81"/>
      <c r="C41" s="81"/>
      <c r="D41" s="81"/>
      <c r="E41" s="81"/>
      <c r="F41" s="81"/>
      <c r="G41" s="81"/>
      <c r="H41" s="54"/>
      <c r="I41" s="87"/>
      <c r="J41" s="81" t="s">
        <v>66</v>
      </c>
      <c r="K41" s="88">
        <v>3400</v>
      </c>
      <c r="L41" s="88">
        <v>11540</v>
      </c>
      <c r="M41" s="88">
        <f t="shared" si="3"/>
        <v>8140</v>
      </c>
      <c r="N41" s="88"/>
    </row>
    <row r="42" spans="1:14" s="13" customFormat="1" ht="22.5" customHeight="1">
      <c r="A42" s="81"/>
      <c r="B42" s="81"/>
      <c r="C42" s="81"/>
      <c r="D42" s="81"/>
      <c r="E42" s="81"/>
      <c r="F42" s="81"/>
      <c r="G42" s="81"/>
      <c r="H42" s="49"/>
      <c r="I42" s="89"/>
      <c r="J42" s="81" t="s">
        <v>67</v>
      </c>
      <c r="K42" s="88">
        <v>9234</v>
      </c>
      <c r="L42" s="88">
        <v>20350</v>
      </c>
      <c r="M42" s="88">
        <f t="shared" si="3"/>
        <v>11116</v>
      </c>
      <c r="N42" s="88"/>
    </row>
    <row r="43" spans="1:14" s="13" customFormat="1" ht="22.5" customHeight="1">
      <c r="A43" s="81"/>
      <c r="B43" s="81"/>
      <c r="C43" s="81"/>
      <c r="D43" s="81"/>
      <c r="E43" s="81"/>
      <c r="F43" s="81"/>
      <c r="G43" s="81"/>
      <c r="H43" s="48" t="s">
        <v>68</v>
      </c>
      <c r="I43" s="90" t="s">
        <v>16</v>
      </c>
      <c r="J43" s="91"/>
      <c r="K43" s="88">
        <f>K44</f>
        <v>11460</v>
      </c>
      <c r="L43" s="88">
        <f>L44</f>
        <v>5730</v>
      </c>
      <c r="M43" s="88">
        <f t="shared" si="3"/>
        <v>-5730</v>
      </c>
      <c r="N43" s="88"/>
    </row>
    <row r="44" spans="1:14" s="13" customFormat="1" ht="27">
      <c r="A44" s="81"/>
      <c r="B44" s="81"/>
      <c r="C44" s="81"/>
      <c r="D44" s="81"/>
      <c r="E44" s="81"/>
      <c r="F44" s="81"/>
      <c r="G44" s="81"/>
      <c r="H44" s="49"/>
      <c r="I44" s="81" t="s">
        <v>69</v>
      </c>
      <c r="J44" s="92" t="s">
        <v>70</v>
      </c>
      <c r="K44" s="88">
        <v>11460</v>
      </c>
      <c r="L44" s="88">
        <v>5730</v>
      </c>
      <c r="M44" s="88">
        <f t="shared" si="3"/>
        <v>-5730</v>
      </c>
      <c r="N44" s="88"/>
    </row>
    <row r="45" spans="1:14" s="13" customFormat="1" ht="22.5" customHeight="1">
      <c r="A45" s="81"/>
      <c r="B45" s="81"/>
      <c r="C45" s="81"/>
      <c r="D45" s="81"/>
      <c r="E45" s="81"/>
      <c r="F45" s="81"/>
      <c r="G45" s="81"/>
      <c r="H45" s="48" t="s">
        <v>71</v>
      </c>
      <c r="I45" s="90" t="s">
        <v>16</v>
      </c>
      <c r="J45" s="91"/>
      <c r="K45" s="88">
        <f>K46</f>
        <v>55</v>
      </c>
      <c r="L45" s="88">
        <f>L46</f>
        <v>500</v>
      </c>
      <c r="M45" s="88">
        <f t="shared" si="3"/>
        <v>445</v>
      </c>
      <c r="N45" s="88"/>
    </row>
    <row r="46" spans="1:14" s="13" customFormat="1" ht="22.5" customHeight="1">
      <c r="A46" s="81"/>
      <c r="B46" s="81"/>
      <c r="C46" s="81"/>
      <c r="D46" s="81"/>
      <c r="E46" s="81"/>
      <c r="F46" s="81"/>
      <c r="G46" s="81"/>
      <c r="H46" s="49"/>
      <c r="I46" s="81" t="s">
        <v>71</v>
      </c>
      <c r="J46" s="81" t="s">
        <v>71</v>
      </c>
      <c r="K46" s="88">
        <v>55</v>
      </c>
      <c r="L46" s="88">
        <v>500</v>
      </c>
      <c r="M46" s="88">
        <f t="shared" si="3"/>
        <v>445</v>
      </c>
      <c r="N46" s="88"/>
    </row>
    <row r="47" spans="1:14" s="13" customFormat="1" ht="22.5" customHeight="1">
      <c r="A47" s="81"/>
      <c r="B47" s="81"/>
      <c r="C47" s="81"/>
      <c r="D47" s="93"/>
      <c r="E47" s="93"/>
      <c r="F47" s="93"/>
      <c r="G47" s="81"/>
      <c r="H47" s="48" t="s">
        <v>72</v>
      </c>
      <c r="I47" s="90" t="s">
        <v>16</v>
      </c>
      <c r="J47" s="91"/>
      <c r="K47" s="88">
        <f>K48</f>
        <v>78454</v>
      </c>
      <c r="L47" s="88">
        <f>L48</f>
        <v>91279</v>
      </c>
      <c r="M47" s="88">
        <f t="shared" si="3"/>
        <v>12825</v>
      </c>
      <c r="N47" s="88"/>
    </row>
    <row r="48" spans="1:14" s="13" customFormat="1" ht="22.5" customHeight="1">
      <c r="A48" s="93"/>
      <c r="B48" s="93"/>
      <c r="C48" s="93"/>
      <c r="D48" s="93"/>
      <c r="E48" s="93"/>
      <c r="F48" s="93"/>
      <c r="G48" s="93"/>
      <c r="H48" s="49"/>
      <c r="I48" s="81" t="s">
        <v>72</v>
      </c>
      <c r="J48" s="81" t="s">
        <v>72</v>
      </c>
      <c r="K48" s="88">
        <v>78454</v>
      </c>
      <c r="L48" s="88">
        <v>91279</v>
      </c>
      <c r="M48" s="88">
        <f t="shared" si="3"/>
        <v>12825</v>
      </c>
      <c r="N48" s="88"/>
    </row>
    <row r="49" s="3" customFormat="1" ht="22.5" customHeight="1">
      <c r="N49" s="94"/>
    </row>
    <row r="50" s="3" customFormat="1" ht="22.5" customHeight="1"/>
    <row r="51" spans="4:6" s="3" customFormat="1" ht="22.5" customHeight="1">
      <c r="D51" s="2"/>
      <c r="E51" s="2"/>
      <c r="F51" s="2"/>
    </row>
    <row r="52" spans="1:13" s="3" customFormat="1" ht="22.5" customHeight="1">
      <c r="A52" s="2"/>
      <c r="B52" s="2"/>
      <c r="C52" s="2"/>
      <c r="D52" s="2"/>
      <c r="E52" s="2"/>
      <c r="F52" s="2"/>
      <c r="G52" s="2"/>
      <c r="K52" s="2"/>
      <c r="L52" s="2"/>
      <c r="M52" s="2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</sheetData>
  <mergeCells count="33">
    <mergeCell ref="H47:H48"/>
    <mergeCell ref="I47:J47"/>
    <mergeCell ref="H43:H44"/>
    <mergeCell ref="I43:J43"/>
    <mergeCell ref="H45:H46"/>
    <mergeCell ref="I45:J45"/>
    <mergeCell ref="I26:J26"/>
    <mergeCell ref="H31:H42"/>
    <mergeCell ref="I31:J31"/>
    <mergeCell ref="I32:I38"/>
    <mergeCell ref="I39:I42"/>
    <mergeCell ref="A22:A23"/>
    <mergeCell ref="B22:B23"/>
    <mergeCell ref="A24:A25"/>
    <mergeCell ref="B24:B25"/>
    <mergeCell ref="A14:A17"/>
    <mergeCell ref="B14:B17"/>
    <mergeCell ref="B18:B19"/>
    <mergeCell ref="A20:A21"/>
    <mergeCell ref="B20:B21"/>
    <mergeCell ref="A10:A11"/>
    <mergeCell ref="B10:B11"/>
    <mergeCell ref="A12:A13"/>
    <mergeCell ref="B12:B13"/>
    <mergeCell ref="A6:C6"/>
    <mergeCell ref="H6:J6"/>
    <mergeCell ref="A7:A9"/>
    <mergeCell ref="B7:B9"/>
    <mergeCell ref="I7:J7"/>
    <mergeCell ref="A1:N1"/>
    <mergeCell ref="M3:N3"/>
    <mergeCell ref="A4:G4"/>
    <mergeCell ref="H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JUNEXPSP3</dc:creator>
  <cp:keywords/>
  <dc:description/>
  <cp:lastModifiedBy>JUNEXPSP3</cp:lastModifiedBy>
  <dcterms:created xsi:type="dcterms:W3CDTF">2010-01-25T06:27:49Z</dcterms:created>
  <dcterms:modified xsi:type="dcterms:W3CDTF">2010-01-25T06:39:32Z</dcterms:modified>
  <cp:category/>
  <cp:version/>
  <cp:contentType/>
  <cp:contentStatus/>
</cp:coreProperties>
</file>