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<sst xmlns="http://schemas.openxmlformats.org/spreadsheetml/2006/main" count="111" uniqueCount="70">
  <si>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2012년  결산서  총괄표</t>
  </si>
  <si>
    <t>(단위:천원)</t>
  </si>
  <si>
    <t>세   입</t>
  </si>
  <si>
    <t>세    출</t>
  </si>
  <si>
    <t>관</t>
  </si>
  <si>
    <t>항</t>
  </si>
  <si>
    <t>목</t>
  </si>
  <si>
    <t>2012년 예산(A)</t>
  </si>
  <si>
    <t>2012년결산(B)</t>
  </si>
  <si>
    <t>증감(A-B)</t>
  </si>
  <si>
    <t>2012년예산(A)</t>
  </si>
  <si>
    <t>총  계</t>
  </si>
  <si>
    <t>입소자부담금</t>
  </si>
  <si>
    <t>입소비용</t>
  </si>
  <si>
    <t>소계</t>
  </si>
  <si>
    <t>사무비</t>
  </si>
  <si>
    <t>계</t>
  </si>
  <si>
    <t>수입</t>
  </si>
  <si>
    <t>본인부담금수입</t>
  </si>
  <si>
    <t>인건비</t>
  </si>
  <si>
    <t>식재료비수입</t>
  </si>
  <si>
    <t>급여</t>
  </si>
  <si>
    <t>요양</t>
  </si>
  <si>
    <t>상여금</t>
  </si>
  <si>
    <t>급여수입</t>
  </si>
  <si>
    <t>장기요양급여수입</t>
  </si>
  <si>
    <t>일용잡급</t>
  </si>
  <si>
    <t>보조금수입</t>
  </si>
  <si>
    <t>제수당</t>
  </si>
  <si>
    <t>경상보조금수입</t>
  </si>
  <si>
    <t>퇴직금 및
 퇴직적립금</t>
  </si>
  <si>
    <t>사회보험부담비용</t>
  </si>
  <si>
    <t>기타후생경비</t>
  </si>
  <si>
    <t>후원금수입</t>
  </si>
  <si>
    <t>업무추진비</t>
  </si>
  <si>
    <t>기관운영비</t>
  </si>
  <si>
    <t>전입금</t>
  </si>
  <si>
    <t>직책보조비</t>
  </si>
  <si>
    <t>법인전입금</t>
  </si>
  <si>
    <t>회의비</t>
  </si>
  <si>
    <t>이월금</t>
  </si>
  <si>
    <t>운영비</t>
  </si>
  <si>
    <t>전년도이월금</t>
  </si>
  <si>
    <t>여비</t>
  </si>
  <si>
    <t>잡수입</t>
  </si>
  <si>
    <t>수용비 및 수수료</t>
  </si>
  <si>
    <t>기타예금이자수입</t>
  </si>
  <si>
    <t>공공요금</t>
  </si>
  <si>
    <t>기타잡수입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</si>
  <si>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</si>
  <si>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</si>
  <si>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</si>
  <si>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</si>
  <si>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</si>
  <si>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</si>
  <si>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</si>
  <si>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</si>
  <si>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</si>
  <si>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</si>
  <si>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장의비</t>
  </si>
  <si>
    <t>연료비</t>
  </si>
  <si>
    <t>의료재활사업비</t>
  </si>
  <si>
    <t>생활복지사업비</t>
  </si>
  <si>
    <t>총무기획사업비</t>
  </si>
  <si>
    <t>잡지출</t>
  </si>
  <si>
    <t>예비비</t>
  </si>
  <si>
    <t>적립금</t>
  </si>
  <si>
    <t>운영충당적립금</t>
  </si>
  <si>
    <t>준비금</t>
  </si>
  <si>
    <t>환경개선준비금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</si>
</sst>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000"/>
    <numFmt numFmtId="177" formatCode="#,###,000"/>
    <numFmt numFmtId="178" formatCode="[DBNum2][$-412]General"/>
  </numFmts>
  <fonts count="9">
    <font>
      <sz val="11"/>
      <name val="돋움"/>
      <family val="3"/>
    </font>
    <font>
      <b/>
      <sz val="22"/>
      <name val="굴림"/>
      <family val="3"/>
    </font>
    <font>
      <sz val="8"/>
      <name val="돋움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0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7" fontId="5" fillId="4" borderId="2" xfId="17" applyNumberFormat="1" applyFont="1" applyFill="1" applyBorder="1" applyAlignment="1">
      <alignment horizontal="center" vertical="center"/>
    </xf>
    <xf numFmtId="3" fontId="5" fillId="4" borderId="2" xfId="17" applyNumberFormat="1" applyFont="1" applyFill="1" applyBorder="1" applyAlignment="1">
      <alignment horizontal="center" vertical="center"/>
    </xf>
    <xf numFmtId="176" fontId="5" fillId="4" borderId="3" xfId="17" applyNumberFormat="1" applyFont="1" applyFill="1" applyBorder="1" applyAlignment="1">
      <alignment horizontal="center" vertical="center"/>
    </xf>
    <xf numFmtId="176" fontId="5" fillId="4" borderId="4" xfId="17" applyNumberFormat="1" applyFont="1" applyFill="1" applyBorder="1" applyAlignment="1">
      <alignment horizontal="center" vertical="center"/>
    </xf>
    <xf numFmtId="176" fontId="5" fillId="4" borderId="5" xfId="17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4" borderId="5" xfId="0" applyNumberFormat="1" applyFont="1" applyFill="1" applyBorder="1" applyAlignment="1">
      <alignment horizontal="center" vertical="center"/>
    </xf>
    <xf numFmtId="176" fontId="3" fillId="4" borderId="2" xfId="17" applyNumberFormat="1" applyFont="1" applyFill="1" applyBorder="1" applyAlignment="1">
      <alignment horizontal="center" vertical="center"/>
    </xf>
    <xf numFmtId="176" fontId="8" fillId="0" borderId="7" xfId="17" applyNumberFormat="1" applyFont="1" applyBorder="1" applyAlignment="1">
      <alignment horizontal="center" vertical="center"/>
    </xf>
    <xf numFmtId="176" fontId="8" fillId="4" borderId="3" xfId="17" applyNumberFormat="1" applyFont="1" applyFill="1" applyBorder="1" applyAlignment="1">
      <alignment horizontal="center" vertical="center"/>
    </xf>
    <xf numFmtId="176" fontId="8" fillId="4" borderId="5" xfId="17" applyNumberFormat="1" applyFont="1" applyFill="1" applyBorder="1" applyAlignment="1">
      <alignment horizontal="center" vertical="center"/>
    </xf>
    <xf numFmtId="3" fontId="3" fillId="4" borderId="2" xfId="17" applyNumberFormat="1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3" fillId="0" borderId="2" xfId="17" applyNumberFormat="1" applyFont="1" applyBorder="1" applyAlignment="1">
      <alignment horizontal="center" vertical="center"/>
    </xf>
    <xf numFmtId="3" fontId="5" fillId="5" borderId="2" xfId="17" applyNumberFormat="1" applyFont="1" applyFill="1" applyBorder="1" applyAlignment="1">
      <alignment horizontal="center" vertical="center"/>
    </xf>
    <xf numFmtId="176" fontId="8" fillId="0" borderId="9" xfId="17" applyNumberFormat="1" applyFont="1" applyBorder="1" applyAlignment="1">
      <alignment horizontal="center" vertical="center"/>
    </xf>
    <xf numFmtId="176" fontId="8" fillId="0" borderId="6" xfId="17" applyNumberFormat="1" applyFont="1" applyBorder="1" applyAlignment="1">
      <alignment horizontal="center" vertical="center"/>
    </xf>
    <xf numFmtId="176" fontId="8" fillId="4" borderId="5" xfId="17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8" xfId="17" applyNumberFormat="1" applyFont="1" applyBorder="1" applyAlignment="1">
      <alignment horizontal="center" vertical="center"/>
    </xf>
    <xf numFmtId="176" fontId="8" fillId="0" borderId="2" xfId="17" applyNumberFormat="1" applyFont="1" applyBorder="1" applyAlignment="1">
      <alignment horizontal="center" vertical="center"/>
    </xf>
    <xf numFmtId="3" fontId="3" fillId="0" borderId="2" xfId="17" applyNumberFormat="1" applyFont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5" borderId="9" xfId="17" applyNumberFormat="1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3" fillId="4" borderId="2" xfId="17" applyNumberFormat="1" applyFont="1" applyFill="1" applyBorder="1" applyAlignment="1">
      <alignment horizontal="center" vertical="center"/>
    </xf>
    <xf numFmtId="176" fontId="8" fillId="0" borderId="2" xfId="17" applyNumberFormat="1" applyFont="1" applyBorder="1" applyAlignment="1">
      <alignment horizontal="center" vertical="center" wrapText="1"/>
    </xf>
    <xf numFmtId="176" fontId="7" fillId="0" borderId="2" xfId="17" applyNumberFormat="1" applyFont="1" applyBorder="1" applyAlignment="1">
      <alignment horizontal="center" vertical="center"/>
    </xf>
    <xf numFmtId="176" fontId="8" fillId="4" borderId="2" xfId="17" applyNumberFormat="1" applyFont="1" applyFill="1" applyBorder="1" applyAlignment="1">
      <alignment horizontal="center" vertical="center"/>
    </xf>
    <xf numFmtId="176" fontId="8" fillId="0" borderId="10" xfId="17" applyNumberFormat="1" applyFont="1" applyBorder="1" applyAlignment="1">
      <alignment horizontal="center" vertical="center"/>
    </xf>
    <xf numFmtId="176" fontId="3" fillId="4" borderId="2" xfId="17" applyNumberFormat="1" applyFont="1" applyFill="1" applyBorder="1" applyAlignment="1">
      <alignment horizontal="center" vertical="center" shrinkToFit="1"/>
    </xf>
    <xf numFmtId="178" fontId="8" fillId="0" borderId="2" xfId="17" applyNumberFormat="1" applyFont="1" applyBorder="1" applyAlignment="1">
      <alignment horizontal="center" vertical="center"/>
    </xf>
    <xf numFmtId="176" fontId="3" fillId="0" borderId="2" xfId="17" applyNumberFormat="1" applyFont="1" applyBorder="1" applyAlignment="1">
      <alignment horizontal="center" vertical="center" shrinkToFit="1"/>
    </xf>
    <xf numFmtId="176" fontId="3" fillId="0" borderId="10" xfId="17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76" fontId="8" fillId="0" borderId="11" xfId="17" applyNumberFormat="1" applyFont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7" fontId="3" fillId="0" borderId="10" xfId="17" applyNumberFormat="1" applyFont="1" applyBorder="1" applyAlignment="1">
      <alignment horizontal="center" vertical="center"/>
    </xf>
    <xf numFmtId="3" fontId="3" fillId="0" borderId="10" xfId="17" applyNumberFormat="1" applyFont="1" applyBorder="1" applyAlignment="1" quotePrefix="1">
      <alignment horizontal="center" vertical="center"/>
    </xf>
    <xf numFmtId="177" fontId="3" fillId="0" borderId="2" xfId="17" applyNumberFormat="1" applyFont="1" applyBorder="1" applyAlignment="1">
      <alignment horizontal="center" vertical="center"/>
    </xf>
    <xf numFmtId="3" fontId="3" fillId="0" borderId="2" xfId="17" applyNumberFormat="1" applyFont="1" applyBorder="1" applyAlignment="1" quotePrefix="1">
      <alignment horizontal="center" vertical="center" shrinkToFit="1"/>
    </xf>
    <xf numFmtId="3" fontId="3" fillId="0" borderId="10" xfId="17" applyNumberFormat="1" applyFont="1" applyBorder="1" applyAlignment="1">
      <alignment horizontal="center" vertical="center"/>
    </xf>
    <xf numFmtId="3" fontId="3" fillId="0" borderId="2" xfId="17" applyNumberFormat="1" applyFont="1" applyBorder="1" applyAlignment="1" quotePrefix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22">
      <selection activeCell="H11" sqref="H11"/>
    </sheetView>
  </sheetViews>
  <sheetFormatPr defaultColWidth="8.88671875" defaultRowHeight="19.5" customHeight="1"/>
  <cols>
    <col min="1" max="2" width="8.88671875" style="2" customWidth="1"/>
    <col min="3" max="3" width="13.21484375" style="2" bestFit="1" customWidth="1"/>
    <col min="4" max="5" width="10.99609375" style="2" customWidth="1"/>
    <col min="6" max="6" width="9.77734375" style="2" bestFit="1" customWidth="1"/>
    <col min="7" max="7" width="10.10546875" style="2" customWidth="1"/>
    <col min="8" max="8" width="11.5546875" style="2" bestFit="1" customWidth="1"/>
    <col min="9" max="9" width="12.21484375" style="2" bestFit="1" customWidth="1"/>
    <col min="10" max="11" width="11.4453125" style="2" customWidth="1"/>
    <col min="12" max="12" width="8.99609375" style="2" customWidth="1"/>
    <col min="13" max="16384" width="8.8867187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"/>
      <c r="B2" s="3"/>
      <c r="C2" s="3"/>
      <c r="D2" s="4"/>
      <c r="E2" s="5"/>
      <c r="F2" s="6"/>
      <c r="G2" s="5"/>
      <c r="H2" s="5"/>
      <c r="I2" s="3"/>
      <c r="J2" s="6"/>
      <c r="K2" s="6"/>
      <c r="L2" s="6"/>
    </row>
    <row r="3" spans="1:12" ht="19.5" customHeight="1">
      <c r="A3" s="7"/>
      <c r="B3" s="8"/>
      <c r="C3" s="8"/>
      <c r="D3" s="9"/>
      <c r="E3" s="10"/>
      <c r="F3" s="11"/>
      <c r="G3" s="10"/>
      <c r="H3" s="10"/>
      <c r="I3" s="10"/>
      <c r="J3" s="11"/>
      <c r="K3" s="11"/>
      <c r="L3" s="12" t="s">
        <v>1</v>
      </c>
    </row>
    <row r="4" spans="1:12" ht="19.5" customHeight="1">
      <c r="A4" s="13" t="s">
        <v>2</v>
      </c>
      <c r="B4" s="13"/>
      <c r="C4" s="13"/>
      <c r="D4" s="13"/>
      <c r="E4" s="13"/>
      <c r="F4" s="13"/>
      <c r="G4" s="13" t="s">
        <v>3</v>
      </c>
      <c r="H4" s="13"/>
      <c r="I4" s="13"/>
      <c r="J4" s="13"/>
      <c r="K4" s="13"/>
      <c r="L4" s="13"/>
    </row>
    <row r="5" spans="1:12" ht="24">
      <c r="A5" s="14" t="s">
        <v>4</v>
      </c>
      <c r="B5" s="14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4" t="s">
        <v>4</v>
      </c>
      <c r="H5" s="14" t="s">
        <v>5</v>
      </c>
      <c r="I5" s="14" t="s">
        <v>6</v>
      </c>
      <c r="J5" s="16" t="s">
        <v>10</v>
      </c>
      <c r="K5" s="16" t="s">
        <v>8</v>
      </c>
      <c r="L5" s="16" t="s">
        <v>9</v>
      </c>
    </row>
    <row r="6" spans="1:12" ht="19.5" customHeight="1">
      <c r="A6" s="17" t="s">
        <v>11</v>
      </c>
      <c r="B6" s="18"/>
      <c r="C6" s="19"/>
      <c r="D6" s="20">
        <f>SUM(D7,D10,D12,D16,D18,D20,D22)</f>
        <v>1266836</v>
      </c>
      <c r="E6" s="20">
        <f>SUM(E7,E10,E12,E16,E18,E20,E22)</f>
        <v>1268179</v>
      </c>
      <c r="F6" s="21">
        <f>D6-E6</f>
        <v>-1343</v>
      </c>
      <c r="G6" s="22" t="s">
        <v>11</v>
      </c>
      <c r="H6" s="23"/>
      <c r="I6" s="24"/>
      <c r="J6" s="21">
        <f>SUM(J7,J26,J30,J41,J43,J45,J47)</f>
        <v>1266836</v>
      </c>
      <c r="K6" s="21">
        <f>SUM(K7,K26,K30,K41,,K43,K45,K47)</f>
        <v>1268179</v>
      </c>
      <c r="L6" s="21">
        <f>J6-K6</f>
        <v>-1343</v>
      </c>
    </row>
    <row r="7" spans="1:12" ht="19.5" customHeight="1">
      <c r="A7" s="25" t="s">
        <v>12</v>
      </c>
      <c r="B7" s="26" t="s">
        <v>13</v>
      </c>
      <c r="C7" s="27" t="s">
        <v>14</v>
      </c>
      <c r="D7" s="28">
        <f>SUM(D8:D9)</f>
        <v>118692</v>
      </c>
      <c r="E7" s="28">
        <f>SUM(E8:E9)</f>
        <v>121663</v>
      </c>
      <c r="F7" s="21">
        <f aca="true" t="shared" si="0" ref="F7:F24">D7-E7</f>
        <v>-2971</v>
      </c>
      <c r="G7" s="29" t="s">
        <v>15</v>
      </c>
      <c r="H7" s="30" t="s">
        <v>16</v>
      </c>
      <c r="I7" s="31"/>
      <c r="J7" s="32">
        <f>SUM(J8,J16,J20)</f>
        <v>877281</v>
      </c>
      <c r="K7" s="32">
        <f>SUM(K8,K16,K20)</f>
        <v>862553</v>
      </c>
      <c r="L7" s="21">
        <f aca="true" t="shared" si="1" ref="L7:L48">J7-K7</f>
        <v>14728</v>
      </c>
    </row>
    <row r="8" spans="1:12" ht="19.5" customHeight="1">
      <c r="A8" s="33" t="s">
        <v>17</v>
      </c>
      <c r="B8" s="34" t="s">
        <v>17</v>
      </c>
      <c r="C8" s="35" t="s">
        <v>18</v>
      </c>
      <c r="D8" s="36">
        <v>62069</v>
      </c>
      <c r="E8" s="36">
        <v>63497</v>
      </c>
      <c r="F8" s="37">
        <f t="shared" si="0"/>
        <v>-1428</v>
      </c>
      <c r="G8" s="38"/>
      <c r="H8" s="39" t="s">
        <v>19</v>
      </c>
      <c r="I8" s="40" t="s">
        <v>14</v>
      </c>
      <c r="J8" s="32">
        <f>SUM(J9:J15)</f>
        <v>821397</v>
      </c>
      <c r="K8" s="32">
        <f>SUM(K9:K15)</f>
        <v>808437</v>
      </c>
      <c r="L8" s="21">
        <f t="shared" si="1"/>
        <v>12960</v>
      </c>
    </row>
    <row r="9" spans="1:12" ht="19.5" customHeight="1">
      <c r="A9" s="41"/>
      <c r="B9" s="42"/>
      <c r="C9" s="35" t="s">
        <v>20</v>
      </c>
      <c r="D9" s="36">
        <v>56623</v>
      </c>
      <c r="E9" s="36">
        <v>58166</v>
      </c>
      <c r="F9" s="37">
        <f t="shared" si="0"/>
        <v>-1543</v>
      </c>
      <c r="G9" s="38"/>
      <c r="H9" s="43"/>
      <c r="I9" s="44" t="s">
        <v>21</v>
      </c>
      <c r="J9" s="45">
        <v>370686</v>
      </c>
      <c r="K9" s="45">
        <v>370290</v>
      </c>
      <c r="L9" s="37">
        <f t="shared" si="1"/>
        <v>396</v>
      </c>
    </row>
    <row r="10" spans="1:12" ht="19.5" customHeight="1">
      <c r="A10" s="26" t="s">
        <v>22</v>
      </c>
      <c r="B10" s="26" t="s">
        <v>22</v>
      </c>
      <c r="C10" s="46" t="s">
        <v>14</v>
      </c>
      <c r="D10" s="28">
        <f>SUM(D11)</f>
        <v>399972</v>
      </c>
      <c r="E10" s="28">
        <f>SUM(E11)</f>
        <v>399128</v>
      </c>
      <c r="F10" s="21">
        <f t="shared" si="0"/>
        <v>844</v>
      </c>
      <c r="G10" s="47"/>
      <c r="H10" s="43"/>
      <c r="I10" s="44" t="s">
        <v>23</v>
      </c>
      <c r="J10" s="45">
        <v>144940</v>
      </c>
      <c r="K10" s="45">
        <v>143815</v>
      </c>
      <c r="L10" s="37">
        <f t="shared" si="1"/>
        <v>1125</v>
      </c>
    </row>
    <row r="11" spans="1:12" ht="19.5" customHeight="1">
      <c r="A11" s="42" t="s">
        <v>24</v>
      </c>
      <c r="B11" s="42" t="s">
        <v>24</v>
      </c>
      <c r="C11" s="35" t="s">
        <v>25</v>
      </c>
      <c r="D11" s="36">
        <v>399972</v>
      </c>
      <c r="E11" s="36">
        <v>399128</v>
      </c>
      <c r="F11" s="37">
        <f t="shared" si="0"/>
        <v>844</v>
      </c>
      <c r="G11" s="38"/>
      <c r="H11" s="43"/>
      <c r="I11" s="44" t="s">
        <v>26</v>
      </c>
      <c r="J11" s="45">
        <v>0</v>
      </c>
      <c r="K11" s="45">
        <v>0</v>
      </c>
      <c r="L11" s="37">
        <f t="shared" si="1"/>
        <v>0</v>
      </c>
    </row>
    <row r="12" spans="1:12" ht="19.5" customHeight="1">
      <c r="A12" s="48" t="s">
        <v>27</v>
      </c>
      <c r="B12" s="26" t="s">
        <v>27</v>
      </c>
      <c r="C12" s="46" t="s">
        <v>14</v>
      </c>
      <c r="D12" s="49">
        <f>SUM(D13:D15)</f>
        <v>497686</v>
      </c>
      <c r="E12" s="49">
        <v>482641</v>
      </c>
      <c r="F12" s="21">
        <f t="shared" si="0"/>
        <v>15045</v>
      </c>
      <c r="G12" s="38"/>
      <c r="H12" s="43"/>
      <c r="I12" s="44" t="s">
        <v>28</v>
      </c>
      <c r="J12" s="45">
        <v>173250</v>
      </c>
      <c r="K12" s="45">
        <v>163170</v>
      </c>
      <c r="L12" s="37">
        <f t="shared" si="1"/>
        <v>10080</v>
      </c>
    </row>
    <row r="13" spans="1:12" ht="19.5" customHeight="1">
      <c r="A13" s="34"/>
      <c r="B13" s="34"/>
      <c r="C13" s="35" t="s">
        <v>29</v>
      </c>
      <c r="D13" s="36">
        <v>65135</v>
      </c>
      <c r="E13" s="36">
        <v>63650</v>
      </c>
      <c r="F13" s="37">
        <f t="shared" si="0"/>
        <v>1485</v>
      </c>
      <c r="G13" s="47"/>
      <c r="H13" s="43"/>
      <c r="I13" s="50" t="s">
        <v>30</v>
      </c>
      <c r="J13" s="45">
        <v>51057</v>
      </c>
      <c r="K13" s="45">
        <v>51053</v>
      </c>
      <c r="L13" s="37">
        <f t="shared" si="1"/>
        <v>4</v>
      </c>
    </row>
    <row r="14" spans="1:12" ht="19.5" customHeight="1">
      <c r="A14" s="34"/>
      <c r="B14" s="34"/>
      <c r="C14" s="35"/>
      <c r="D14" s="36">
        <v>348172</v>
      </c>
      <c r="E14" s="36">
        <v>348172</v>
      </c>
      <c r="F14" s="37">
        <f t="shared" si="0"/>
        <v>0</v>
      </c>
      <c r="G14" s="38"/>
      <c r="H14" s="43"/>
      <c r="I14" s="51" t="s">
        <v>31</v>
      </c>
      <c r="J14" s="45">
        <v>58000</v>
      </c>
      <c r="K14" s="45">
        <v>57220</v>
      </c>
      <c r="L14" s="37">
        <f t="shared" si="1"/>
        <v>780</v>
      </c>
    </row>
    <row r="15" spans="1:12" ht="19.5" customHeight="1">
      <c r="A15" s="42"/>
      <c r="B15" s="42"/>
      <c r="C15" s="35"/>
      <c r="D15" s="36">
        <v>84379</v>
      </c>
      <c r="E15" s="36">
        <v>70819</v>
      </c>
      <c r="F15" s="37">
        <f t="shared" si="0"/>
        <v>13560</v>
      </c>
      <c r="G15" s="38"/>
      <c r="H15" s="43"/>
      <c r="I15" s="44" t="s">
        <v>32</v>
      </c>
      <c r="J15" s="45">
        <v>23464</v>
      </c>
      <c r="K15" s="45">
        <v>22889</v>
      </c>
      <c r="L15" s="37">
        <f t="shared" si="1"/>
        <v>575</v>
      </c>
    </row>
    <row r="16" spans="1:12" ht="19.5" customHeight="1">
      <c r="A16" s="48" t="s">
        <v>33</v>
      </c>
      <c r="B16" s="39" t="s">
        <v>33</v>
      </c>
      <c r="C16" s="46" t="s">
        <v>14</v>
      </c>
      <c r="D16" s="28">
        <f>SUM(D17)</f>
        <v>80000</v>
      </c>
      <c r="E16" s="28">
        <f>SUM(E17)</f>
        <v>93172</v>
      </c>
      <c r="F16" s="21">
        <f t="shared" si="0"/>
        <v>-13172</v>
      </c>
      <c r="G16" s="38"/>
      <c r="H16" s="39" t="s">
        <v>34</v>
      </c>
      <c r="I16" s="52" t="s">
        <v>14</v>
      </c>
      <c r="J16" s="32">
        <f>SUM(J17:J19)</f>
        <v>3690</v>
      </c>
      <c r="K16" s="32">
        <f>SUM(K17:K19)</f>
        <v>3465</v>
      </c>
      <c r="L16" s="21">
        <f t="shared" si="1"/>
        <v>225</v>
      </c>
    </row>
    <row r="17" spans="1:12" ht="19.5" customHeight="1">
      <c r="A17" s="42"/>
      <c r="B17" s="53"/>
      <c r="C17" s="44" t="s">
        <v>33</v>
      </c>
      <c r="D17" s="36">
        <v>80000</v>
      </c>
      <c r="E17" s="36">
        <v>93172</v>
      </c>
      <c r="F17" s="37">
        <f t="shared" si="0"/>
        <v>-13172</v>
      </c>
      <c r="G17" s="38"/>
      <c r="H17" s="43"/>
      <c r="I17" s="44" t="s">
        <v>35</v>
      </c>
      <c r="J17" s="45">
        <v>150</v>
      </c>
      <c r="K17" s="45">
        <v>150</v>
      </c>
      <c r="L17" s="37">
        <f t="shared" si="1"/>
        <v>0</v>
      </c>
    </row>
    <row r="18" spans="1:12" ht="19.5" customHeight="1">
      <c r="A18" s="48" t="s">
        <v>36</v>
      </c>
      <c r="B18" s="48" t="s">
        <v>36</v>
      </c>
      <c r="C18" s="46" t="s">
        <v>14</v>
      </c>
      <c r="D18" s="54">
        <f>SUM(D19)</f>
        <v>14400</v>
      </c>
      <c r="E18" s="54">
        <f>SUM(E19)</f>
        <v>14400</v>
      </c>
      <c r="F18" s="21">
        <f t="shared" si="0"/>
        <v>0</v>
      </c>
      <c r="G18" s="38"/>
      <c r="H18" s="43"/>
      <c r="I18" s="55" t="s">
        <v>37</v>
      </c>
      <c r="J18" s="45">
        <v>3240</v>
      </c>
      <c r="K18" s="45">
        <v>3240</v>
      </c>
      <c r="L18" s="37">
        <f t="shared" si="1"/>
        <v>0</v>
      </c>
    </row>
    <row r="19" spans="1:12" ht="19.5" customHeight="1">
      <c r="A19" s="42"/>
      <c r="B19" s="42"/>
      <c r="C19" s="35" t="s">
        <v>38</v>
      </c>
      <c r="D19" s="56">
        <v>14400</v>
      </c>
      <c r="E19" s="56">
        <v>14400</v>
      </c>
      <c r="F19" s="37">
        <f t="shared" si="0"/>
        <v>0</v>
      </c>
      <c r="G19" s="38"/>
      <c r="H19" s="43"/>
      <c r="I19" s="44" t="s">
        <v>39</v>
      </c>
      <c r="J19" s="45">
        <v>300</v>
      </c>
      <c r="K19" s="45">
        <v>75</v>
      </c>
      <c r="L19" s="37">
        <f t="shared" si="1"/>
        <v>225</v>
      </c>
    </row>
    <row r="20" spans="1:12" ht="19.5" customHeight="1">
      <c r="A20" s="48" t="s">
        <v>40</v>
      </c>
      <c r="B20" s="48" t="s">
        <v>40</v>
      </c>
      <c r="C20" s="46" t="s">
        <v>14</v>
      </c>
      <c r="D20" s="54">
        <f>SUM(D21)</f>
        <v>138586</v>
      </c>
      <c r="E20" s="54">
        <f>SUM(E21)</f>
        <v>138586</v>
      </c>
      <c r="F20" s="21">
        <f t="shared" si="0"/>
        <v>0</v>
      </c>
      <c r="G20" s="38"/>
      <c r="H20" s="39" t="s">
        <v>41</v>
      </c>
      <c r="I20" s="52" t="s">
        <v>14</v>
      </c>
      <c r="J20" s="32">
        <f>SUM(J21:J25)</f>
        <v>52194</v>
      </c>
      <c r="K20" s="32">
        <f>SUM(K21:K25)</f>
        <v>50651</v>
      </c>
      <c r="L20" s="21">
        <f t="shared" si="1"/>
        <v>1543</v>
      </c>
    </row>
    <row r="21" spans="1:12" ht="19.5" customHeight="1">
      <c r="A21" s="42"/>
      <c r="B21" s="42"/>
      <c r="C21" s="35" t="s">
        <v>42</v>
      </c>
      <c r="D21" s="56">
        <v>138586</v>
      </c>
      <c r="E21" s="56">
        <v>138586</v>
      </c>
      <c r="F21" s="37">
        <f t="shared" si="0"/>
        <v>0</v>
      </c>
      <c r="G21" s="38"/>
      <c r="H21" s="43"/>
      <c r="I21" s="44" t="s">
        <v>43</v>
      </c>
      <c r="J21" s="45">
        <v>274</v>
      </c>
      <c r="K21" s="45">
        <v>174</v>
      </c>
      <c r="L21" s="37">
        <f t="shared" si="1"/>
        <v>100</v>
      </c>
    </row>
    <row r="22" spans="1:12" ht="19.5" customHeight="1">
      <c r="A22" s="48" t="s">
        <v>44</v>
      </c>
      <c r="B22" s="48" t="s">
        <v>44</v>
      </c>
      <c r="C22" s="46" t="s">
        <v>14</v>
      </c>
      <c r="D22" s="54">
        <f>SUM(D23:D24)</f>
        <v>17500</v>
      </c>
      <c r="E22" s="54">
        <f>SUM(E23:E24)</f>
        <v>18589</v>
      </c>
      <c r="F22" s="21">
        <f t="shared" si="0"/>
        <v>-1089</v>
      </c>
      <c r="G22" s="38"/>
      <c r="H22" s="43"/>
      <c r="I22" s="51" t="s">
        <v>45</v>
      </c>
      <c r="J22" s="45">
        <v>6835</v>
      </c>
      <c r="K22" s="45">
        <v>5980</v>
      </c>
      <c r="L22" s="37">
        <f t="shared" si="1"/>
        <v>855</v>
      </c>
    </row>
    <row r="23" spans="1:12" ht="19.5" customHeight="1">
      <c r="A23" s="34"/>
      <c r="B23" s="34"/>
      <c r="C23" s="51" t="s">
        <v>46</v>
      </c>
      <c r="D23" s="57">
        <v>2500</v>
      </c>
      <c r="E23" s="57">
        <v>2650</v>
      </c>
      <c r="F23" s="37">
        <f t="shared" si="0"/>
        <v>-150</v>
      </c>
      <c r="G23" s="38"/>
      <c r="H23" s="43"/>
      <c r="I23" s="44" t="s">
        <v>47</v>
      </c>
      <c r="J23" s="45">
        <v>31448</v>
      </c>
      <c r="K23" s="45">
        <v>31440</v>
      </c>
      <c r="L23" s="37">
        <f t="shared" si="1"/>
        <v>8</v>
      </c>
    </row>
    <row r="24" spans="1:12" ht="19.5" customHeight="1">
      <c r="A24" s="42"/>
      <c r="B24" s="42"/>
      <c r="C24" s="42" t="s">
        <v>48</v>
      </c>
      <c r="D24" s="57">
        <v>15000</v>
      </c>
      <c r="E24" s="57">
        <v>15939</v>
      </c>
      <c r="F24" s="37">
        <f t="shared" si="0"/>
        <v>-939</v>
      </c>
      <c r="G24" s="38"/>
      <c r="H24" s="43"/>
      <c r="I24" s="44" t="s">
        <v>49</v>
      </c>
      <c r="J24" s="45">
        <v>8317</v>
      </c>
      <c r="K24" s="45">
        <v>8309</v>
      </c>
      <c r="L24" s="37">
        <f t="shared" si="1"/>
        <v>8</v>
      </c>
    </row>
    <row r="25" spans="1:12" ht="19.5" customHeight="1">
      <c r="A25" s="58"/>
      <c r="B25" s="58"/>
      <c r="C25" s="58"/>
      <c r="D25" s="59"/>
      <c r="E25" s="58"/>
      <c r="F25" s="60"/>
      <c r="G25" s="61"/>
      <c r="H25" s="53"/>
      <c r="I25" s="44" t="s">
        <v>50</v>
      </c>
      <c r="J25" s="45">
        <v>5320</v>
      </c>
      <c r="K25" s="45">
        <v>4748</v>
      </c>
      <c r="L25" s="37">
        <f t="shared" si="1"/>
        <v>572</v>
      </c>
    </row>
    <row r="26" spans="1:12" ht="19.5" customHeight="1">
      <c r="A26" s="58"/>
      <c r="B26" s="58"/>
      <c r="C26" s="58"/>
      <c r="D26" s="59"/>
      <c r="E26" s="58"/>
      <c r="F26" s="60"/>
      <c r="G26" s="29" t="s">
        <v>51</v>
      </c>
      <c r="H26" s="62" t="s">
        <v>16</v>
      </c>
      <c r="I26" s="62"/>
      <c r="J26" s="32">
        <f>SUM(J27:J29)</f>
        <v>52831</v>
      </c>
      <c r="K26" s="32">
        <f>SUM(K27:K29)</f>
        <v>48881</v>
      </c>
      <c r="L26" s="21">
        <f t="shared" si="1"/>
        <v>3950</v>
      </c>
    </row>
    <row r="27" spans="1:12" ht="19.5" customHeight="1">
      <c r="A27" s="63"/>
      <c r="B27" s="63"/>
      <c r="C27" s="42"/>
      <c r="D27" s="64"/>
      <c r="E27" s="57"/>
      <c r="F27" s="65"/>
      <c r="G27" s="43"/>
      <c r="H27" s="48" t="s">
        <v>52</v>
      </c>
      <c r="I27" s="42" t="s">
        <v>52</v>
      </c>
      <c r="J27" s="45">
        <v>29500</v>
      </c>
      <c r="K27" s="45">
        <v>28381</v>
      </c>
      <c r="L27" s="37">
        <f t="shared" si="1"/>
        <v>1119</v>
      </c>
    </row>
    <row r="28" spans="1:12" ht="19.5" customHeight="1">
      <c r="A28" s="35"/>
      <c r="B28" s="44"/>
      <c r="C28" s="44"/>
      <c r="D28" s="66"/>
      <c r="E28" s="36"/>
      <c r="F28" s="67"/>
      <c r="G28" s="43"/>
      <c r="H28" s="43"/>
      <c r="I28" s="53" t="s">
        <v>53</v>
      </c>
      <c r="J28" s="68">
        <v>14189</v>
      </c>
      <c r="K28" s="68">
        <v>11889</v>
      </c>
      <c r="L28" s="37">
        <f t="shared" si="1"/>
        <v>2300</v>
      </c>
    </row>
    <row r="29" spans="1:12" ht="19.5" customHeight="1">
      <c r="A29" s="35"/>
      <c r="B29" s="35"/>
      <c r="C29" s="35"/>
      <c r="D29" s="66"/>
      <c r="E29" s="36"/>
      <c r="F29" s="69"/>
      <c r="G29" s="43"/>
      <c r="H29" s="43"/>
      <c r="I29" s="35" t="s">
        <v>54</v>
      </c>
      <c r="J29" s="45">
        <v>9142</v>
      </c>
      <c r="K29" s="45">
        <v>8611</v>
      </c>
      <c r="L29" s="37">
        <f t="shared" si="1"/>
        <v>531</v>
      </c>
    </row>
    <row r="30" spans="1:12" ht="19.5" customHeight="1">
      <c r="A30" s="35"/>
      <c r="B30" s="35"/>
      <c r="C30" s="35"/>
      <c r="D30" s="59"/>
      <c r="E30" s="58"/>
      <c r="F30" s="60"/>
      <c r="G30" s="48" t="s">
        <v>55</v>
      </c>
      <c r="H30" s="30" t="s">
        <v>16</v>
      </c>
      <c r="I30" s="31"/>
      <c r="J30" s="32">
        <f>SUM(J31,J37)</f>
        <v>163698</v>
      </c>
      <c r="K30" s="32">
        <f>SUM(K31,K37)</f>
        <v>159878</v>
      </c>
      <c r="L30" s="21">
        <f t="shared" si="1"/>
        <v>3820</v>
      </c>
    </row>
    <row r="31" spans="1:12" ht="19.5" customHeight="1">
      <c r="A31" s="35"/>
      <c r="B31" s="35"/>
      <c r="C31" s="35"/>
      <c r="D31" s="59"/>
      <c r="E31" s="58"/>
      <c r="F31" s="60"/>
      <c r="G31" s="34"/>
      <c r="H31" s="48" t="s">
        <v>41</v>
      </c>
      <c r="I31" s="46" t="s">
        <v>14</v>
      </c>
      <c r="J31" s="32">
        <f>SUM(J32:J36)</f>
        <v>144415</v>
      </c>
      <c r="K31" s="32">
        <f>SUM(K32:K36)</f>
        <v>141364</v>
      </c>
      <c r="L31" s="21">
        <f t="shared" si="1"/>
        <v>3051</v>
      </c>
    </row>
    <row r="32" spans="1:12" ht="19.5" customHeight="1">
      <c r="A32" s="35"/>
      <c r="B32" s="35"/>
      <c r="C32" s="35"/>
      <c r="D32" s="59"/>
      <c r="E32" s="58"/>
      <c r="F32" s="60"/>
      <c r="G32" s="34"/>
      <c r="H32" s="34"/>
      <c r="I32" s="35" t="s">
        <v>56</v>
      </c>
      <c r="J32" s="45">
        <v>91545</v>
      </c>
      <c r="K32" s="45">
        <v>91496</v>
      </c>
      <c r="L32" s="37">
        <f t="shared" si="1"/>
        <v>49</v>
      </c>
    </row>
    <row r="33" spans="1:12" ht="19.5" customHeight="1">
      <c r="A33" s="35"/>
      <c r="B33" s="35"/>
      <c r="C33" s="35"/>
      <c r="D33" s="59"/>
      <c r="E33" s="58"/>
      <c r="F33" s="60"/>
      <c r="G33" s="34"/>
      <c r="H33" s="34"/>
      <c r="I33" s="35" t="s">
        <v>57</v>
      </c>
      <c r="J33" s="45">
        <v>13959</v>
      </c>
      <c r="K33" s="45">
        <v>12444</v>
      </c>
      <c r="L33" s="37">
        <f t="shared" si="1"/>
        <v>1515</v>
      </c>
    </row>
    <row r="34" spans="1:12" ht="19.5" customHeight="1">
      <c r="A34" s="35"/>
      <c r="B34" s="35"/>
      <c r="C34" s="35"/>
      <c r="D34" s="59"/>
      <c r="E34" s="58"/>
      <c r="F34" s="60"/>
      <c r="G34" s="34"/>
      <c r="H34" s="34"/>
      <c r="I34" s="35" t="s">
        <v>58</v>
      </c>
      <c r="J34" s="45">
        <v>2916</v>
      </c>
      <c r="K34" s="45">
        <v>2829</v>
      </c>
      <c r="L34" s="37">
        <f t="shared" si="1"/>
        <v>87</v>
      </c>
    </row>
    <row r="35" spans="1:12" ht="19.5" customHeight="1">
      <c r="A35" s="35"/>
      <c r="B35" s="35"/>
      <c r="C35" s="35"/>
      <c r="D35" s="59"/>
      <c r="E35" s="58"/>
      <c r="F35" s="60"/>
      <c r="G35" s="34"/>
      <c r="H35" s="34"/>
      <c r="I35" s="35" t="s">
        <v>59</v>
      </c>
      <c r="J35" s="45">
        <v>0</v>
      </c>
      <c r="K35" s="45"/>
      <c r="L35" s="37">
        <f t="shared" si="1"/>
        <v>0</v>
      </c>
    </row>
    <row r="36" spans="1:12" ht="19.5" customHeight="1">
      <c r="A36" s="35"/>
      <c r="B36" s="35"/>
      <c r="C36" s="35"/>
      <c r="D36" s="59"/>
      <c r="E36" s="58"/>
      <c r="F36" s="60"/>
      <c r="G36" s="34"/>
      <c r="H36" s="42"/>
      <c r="I36" s="35" t="s">
        <v>60</v>
      </c>
      <c r="J36" s="45">
        <v>35995</v>
      </c>
      <c r="K36" s="45">
        <v>34595</v>
      </c>
      <c r="L36" s="37">
        <f t="shared" si="1"/>
        <v>1400</v>
      </c>
    </row>
    <row r="37" spans="1:12" ht="19.5" customHeight="1">
      <c r="A37" s="35"/>
      <c r="B37" s="35"/>
      <c r="C37" s="35"/>
      <c r="D37" s="59"/>
      <c r="E37" s="58"/>
      <c r="F37" s="60"/>
      <c r="G37" s="34"/>
      <c r="H37" s="48" t="s">
        <v>55</v>
      </c>
      <c r="I37" s="46" t="s">
        <v>14</v>
      </c>
      <c r="J37" s="32">
        <f>SUM(J38:J40)</f>
        <v>19283</v>
      </c>
      <c r="K37" s="32">
        <f>SUM(K38:K40)</f>
        <v>18514</v>
      </c>
      <c r="L37" s="21">
        <f t="shared" si="1"/>
        <v>769</v>
      </c>
    </row>
    <row r="38" spans="1:12" ht="19.5" customHeight="1">
      <c r="A38" s="35"/>
      <c r="B38" s="35"/>
      <c r="C38" s="35"/>
      <c r="D38" s="59"/>
      <c r="E38" s="58"/>
      <c r="F38" s="60"/>
      <c r="G38" s="34"/>
      <c r="H38" s="34"/>
      <c r="I38" s="35" t="s">
        <v>61</v>
      </c>
      <c r="J38" s="45">
        <v>2456</v>
      </c>
      <c r="K38" s="45">
        <v>2456</v>
      </c>
      <c r="L38" s="37">
        <f t="shared" si="1"/>
        <v>0</v>
      </c>
    </row>
    <row r="39" spans="1:12" ht="19.5" customHeight="1">
      <c r="A39" s="35"/>
      <c r="B39" s="35"/>
      <c r="C39" s="35"/>
      <c r="D39" s="59"/>
      <c r="E39" s="58"/>
      <c r="F39" s="60"/>
      <c r="G39" s="34"/>
      <c r="H39" s="34"/>
      <c r="I39" s="35" t="s">
        <v>62</v>
      </c>
      <c r="J39" s="45">
        <v>8000</v>
      </c>
      <c r="K39" s="45">
        <v>8000</v>
      </c>
      <c r="L39" s="37">
        <f t="shared" si="1"/>
        <v>0</v>
      </c>
    </row>
    <row r="40" spans="1:12" ht="19.5" customHeight="1">
      <c r="A40" s="35"/>
      <c r="B40" s="35"/>
      <c r="C40" s="35"/>
      <c r="D40" s="59"/>
      <c r="E40" s="58"/>
      <c r="F40" s="60"/>
      <c r="G40" s="42"/>
      <c r="H40" s="42"/>
      <c r="I40" s="35" t="s">
        <v>63</v>
      </c>
      <c r="J40" s="45">
        <v>8827</v>
      </c>
      <c r="K40" s="45">
        <v>8058</v>
      </c>
      <c r="L40" s="37">
        <f t="shared" si="1"/>
        <v>769</v>
      </c>
    </row>
    <row r="41" spans="1:12" ht="19.5" customHeight="1">
      <c r="A41" s="35"/>
      <c r="B41" s="35"/>
      <c r="C41" s="35"/>
      <c r="D41" s="59"/>
      <c r="E41" s="58"/>
      <c r="F41" s="60"/>
      <c r="G41" s="48" t="s">
        <v>64</v>
      </c>
      <c r="H41" s="70" t="s">
        <v>16</v>
      </c>
      <c r="I41" s="71"/>
      <c r="J41" s="32">
        <f>SUM(J42)</f>
        <v>320</v>
      </c>
      <c r="K41" s="32">
        <f>SUM(K42)</f>
        <v>0</v>
      </c>
      <c r="L41" s="21">
        <f t="shared" si="1"/>
        <v>320</v>
      </c>
    </row>
    <row r="42" spans="1:12" ht="19.5" customHeight="1">
      <c r="A42" s="35"/>
      <c r="B42" s="35"/>
      <c r="C42" s="35"/>
      <c r="D42" s="59"/>
      <c r="E42" s="58"/>
      <c r="F42" s="60"/>
      <c r="G42" s="42"/>
      <c r="H42" s="35" t="s">
        <v>64</v>
      </c>
      <c r="I42" s="35" t="s">
        <v>64</v>
      </c>
      <c r="J42" s="45">
        <v>320</v>
      </c>
      <c r="K42" s="45"/>
      <c r="L42" s="37">
        <f t="shared" si="1"/>
        <v>320</v>
      </c>
    </row>
    <row r="43" spans="1:12" ht="19.5" customHeight="1">
      <c r="A43" s="35"/>
      <c r="B43" s="35"/>
      <c r="C43" s="35"/>
      <c r="D43" s="59"/>
      <c r="E43" s="58"/>
      <c r="F43" s="60"/>
      <c r="G43" s="48" t="s">
        <v>65</v>
      </c>
      <c r="H43" s="70" t="s">
        <v>16</v>
      </c>
      <c r="I43" s="71"/>
      <c r="J43" s="32">
        <f>SUM(J44)</f>
        <v>52706</v>
      </c>
      <c r="K43" s="32">
        <f>SUM(K44)</f>
        <v>76867</v>
      </c>
      <c r="L43" s="21">
        <f t="shared" si="1"/>
        <v>-24161</v>
      </c>
    </row>
    <row r="44" spans="1:12" ht="19.5" customHeight="1">
      <c r="A44" s="35"/>
      <c r="B44" s="35"/>
      <c r="C44" s="35"/>
      <c r="D44" s="59"/>
      <c r="E44" s="58"/>
      <c r="F44" s="60"/>
      <c r="G44" s="42"/>
      <c r="H44" s="35" t="s">
        <v>65</v>
      </c>
      <c r="I44" s="35" t="s">
        <v>65</v>
      </c>
      <c r="J44" s="45">
        <v>52706</v>
      </c>
      <c r="K44" s="45">
        <v>76867</v>
      </c>
      <c r="L44" s="37">
        <f t="shared" si="1"/>
        <v>-24161</v>
      </c>
    </row>
    <row r="45" spans="1:12" ht="19.5" customHeight="1">
      <c r="A45" s="35"/>
      <c r="B45" s="35"/>
      <c r="C45" s="35"/>
      <c r="D45" s="59"/>
      <c r="E45" s="58"/>
      <c r="F45" s="60"/>
      <c r="G45" s="48" t="s">
        <v>66</v>
      </c>
      <c r="H45" s="70" t="s">
        <v>16</v>
      </c>
      <c r="I45" s="71"/>
      <c r="J45" s="32">
        <f>SUM(J46)</f>
        <v>60000</v>
      </c>
      <c r="K45" s="32">
        <f>SUM(K46)</f>
        <v>60000</v>
      </c>
      <c r="L45" s="21">
        <f t="shared" si="1"/>
        <v>0</v>
      </c>
    </row>
    <row r="46" spans="1:12" ht="19.5" customHeight="1">
      <c r="A46" s="35"/>
      <c r="B46" s="35"/>
      <c r="C46" s="35"/>
      <c r="D46" s="59"/>
      <c r="E46" s="58"/>
      <c r="F46" s="60"/>
      <c r="G46" s="42"/>
      <c r="H46" s="35" t="s">
        <v>67</v>
      </c>
      <c r="I46" s="72" t="s">
        <v>67</v>
      </c>
      <c r="J46" s="45">
        <v>60000</v>
      </c>
      <c r="K46" s="45">
        <v>60000</v>
      </c>
      <c r="L46" s="37">
        <f t="shared" si="1"/>
        <v>0</v>
      </c>
    </row>
    <row r="47" spans="1:12" ht="19.5" customHeight="1">
      <c r="A47" s="73"/>
      <c r="B47" s="73"/>
      <c r="C47" s="73"/>
      <c r="D47" s="59"/>
      <c r="E47" s="58"/>
      <c r="F47" s="60"/>
      <c r="G47" s="48" t="s">
        <v>68</v>
      </c>
      <c r="H47" s="70" t="s">
        <v>16</v>
      </c>
      <c r="I47" s="71"/>
      <c r="J47" s="32">
        <f>J48</f>
        <v>60000</v>
      </c>
      <c r="K47" s="32">
        <f>K48</f>
        <v>60000</v>
      </c>
      <c r="L47" s="21">
        <f t="shared" si="1"/>
        <v>0</v>
      </c>
    </row>
    <row r="48" spans="1:12" ht="19.5" customHeight="1">
      <c r="A48" s="73"/>
      <c r="B48" s="73"/>
      <c r="C48" s="73"/>
      <c r="D48" s="59"/>
      <c r="E48" s="58"/>
      <c r="F48" s="60"/>
      <c r="G48" s="42"/>
      <c r="H48" s="35" t="s">
        <v>69</v>
      </c>
      <c r="I48" s="72" t="s">
        <v>69</v>
      </c>
      <c r="J48" s="45">
        <v>60000</v>
      </c>
      <c r="K48" s="45">
        <v>60000</v>
      </c>
      <c r="L48" s="37">
        <f t="shared" si="1"/>
        <v>0</v>
      </c>
    </row>
  </sheetData>
  <mergeCells count="12">
    <mergeCell ref="H43:I43"/>
    <mergeCell ref="H45:I45"/>
    <mergeCell ref="H47:I47"/>
    <mergeCell ref="H7:I7"/>
    <mergeCell ref="H26:I26"/>
    <mergeCell ref="H30:I30"/>
    <mergeCell ref="H41:I41"/>
    <mergeCell ref="A1:L1"/>
    <mergeCell ref="A4:F4"/>
    <mergeCell ref="G4:L4"/>
    <mergeCell ref="A6:C6"/>
    <mergeCell ref="G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JUNEXPSP3</dc:creator>
  <cp:keywords/>
  <dc:description/>
  <cp:lastModifiedBy>JUNEXPSP3</cp:lastModifiedBy>
  <dcterms:created xsi:type="dcterms:W3CDTF">2013-04-15T07:01:21Z</dcterms:created>
  <dcterms:modified xsi:type="dcterms:W3CDTF">2013-04-15T07:02:43Z</dcterms:modified>
  <cp:category/>
  <cp:version/>
  <cp:contentType/>
  <cp:contentStatus/>
</cp:coreProperties>
</file>